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ATA_Jarda\9_VK\Superkombi\91_2024\"/>
    </mc:Choice>
  </mc:AlternateContent>
  <bookViews>
    <workbookView xWindow="180" yWindow="150" windowWidth="9195" windowHeight="8685" activeTab="1"/>
  </bookViews>
  <sheets>
    <sheet name="ŽENY" sheetId="1" r:id="rId1"/>
    <sheet name="MUŽI" sheetId="2" r:id="rId2"/>
  </sheets>
  <calcPr calcId="162913"/>
</workbook>
</file>

<file path=xl/calcChain.xml><?xml version="1.0" encoding="utf-8"?>
<calcChain xmlns="http://schemas.openxmlformats.org/spreadsheetml/2006/main">
  <c r="U137" i="2" l="1"/>
  <c r="T137" i="2"/>
  <c r="U252" i="2"/>
  <c r="T252" i="2"/>
  <c r="U190" i="2"/>
  <c r="T190" i="2"/>
  <c r="U258" i="2"/>
  <c r="T258" i="2"/>
  <c r="U107" i="2"/>
  <c r="T107" i="2"/>
  <c r="U203" i="2"/>
  <c r="T203" i="2"/>
  <c r="U114" i="2"/>
  <c r="T114" i="2"/>
  <c r="U69" i="2"/>
  <c r="T69" i="2"/>
  <c r="U175" i="2"/>
  <c r="T175" i="2"/>
  <c r="U163" i="2"/>
  <c r="T163" i="2"/>
  <c r="U273" i="2"/>
  <c r="T273" i="2"/>
  <c r="U180" i="2"/>
  <c r="T180" i="2"/>
  <c r="U59" i="2"/>
  <c r="T59" i="2"/>
  <c r="U133" i="2"/>
  <c r="T133" i="2"/>
  <c r="U62" i="2"/>
  <c r="T62" i="2"/>
  <c r="U110" i="2"/>
  <c r="T110" i="2"/>
  <c r="U207" i="2"/>
  <c r="T207" i="2"/>
  <c r="U198" i="2"/>
  <c r="T198" i="2"/>
  <c r="U191" i="2"/>
  <c r="T191" i="2"/>
  <c r="U251" i="2"/>
  <c r="T251" i="2"/>
  <c r="U64" i="2"/>
  <c r="T64" i="2"/>
  <c r="U173" i="2"/>
  <c r="T173" i="2"/>
  <c r="U112" i="2"/>
  <c r="T112" i="2"/>
  <c r="U179" i="2"/>
  <c r="T179" i="2"/>
  <c r="U28" i="2"/>
  <c r="T28" i="2"/>
  <c r="U254" i="2"/>
  <c r="T254" i="2"/>
  <c r="U50" i="2"/>
  <c r="T50" i="2"/>
  <c r="U108" i="2"/>
  <c r="T108" i="2"/>
  <c r="W259" i="2"/>
  <c r="W137" i="2"/>
  <c r="W252" i="2"/>
  <c r="W190" i="2"/>
  <c r="W258" i="2"/>
  <c r="W107" i="2"/>
  <c r="W203" i="2"/>
  <c r="W114" i="2"/>
  <c r="W69" i="2"/>
  <c r="W175" i="2"/>
  <c r="W163" i="2"/>
  <c r="W156" i="2"/>
  <c r="W262" i="2"/>
  <c r="W273" i="2"/>
  <c r="W180" i="2"/>
  <c r="W59" i="2"/>
  <c r="W133" i="2"/>
  <c r="W62" i="2"/>
  <c r="W110" i="2"/>
  <c r="W125" i="2"/>
  <c r="W82" i="2"/>
  <c r="W205" i="2"/>
  <c r="W257" i="2"/>
  <c r="W123" i="2"/>
  <c r="W121" i="2"/>
  <c r="W111" i="2"/>
  <c r="W217" i="2"/>
  <c r="W207" i="2"/>
  <c r="W245" i="2"/>
  <c r="W101" i="2"/>
  <c r="W139" i="2"/>
  <c r="W271" i="2"/>
  <c r="W118" i="2"/>
  <c r="W129" i="2"/>
  <c r="W288" i="2"/>
  <c r="W170" i="2"/>
  <c r="W142" i="2"/>
  <c r="W234" i="2"/>
  <c r="W198" i="2"/>
  <c r="W214" i="2"/>
  <c r="W294" i="2"/>
  <c r="W58" i="2"/>
  <c r="W68" i="2"/>
  <c r="W136" i="2"/>
  <c r="W130" i="2"/>
  <c r="W162" i="2"/>
  <c r="W161" i="2"/>
  <c r="W25" i="2"/>
  <c r="W191" i="2"/>
  <c r="W280" i="2"/>
  <c r="W238" i="2"/>
  <c r="W227" i="2"/>
  <c r="W208" i="2"/>
  <c r="W253" i="2"/>
  <c r="W187" i="2"/>
  <c r="W251" i="2"/>
  <c r="W219" i="2"/>
  <c r="W148" i="2"/>
  <c r="W181" i="2"/>
  <c r="W255" i="2"/>
  <c r="W304" i="2"/>
  <c r="W100" i="2"/>
  <c r="W204" i="2"/>
  <c r="W116" i="2"/>
  <c r="W266" i="2"/>
  <c r="W276" i="2"/>
  <c r="W41" i="2"/>
  <c r="W155" i="2"/>
  <c r="W104" i="2"/>
  <c r="W37" i="2"/>
  <c r="W178" i="2"/>
  <c r="W285" i="2"/>
  <c r="W113" i="2"/>
  <c r="W182" i="2"/>
  <c r="W176" i="2"/>
  <c r="W248" i="2"/>
  <c r="W281" i="2"/>
  <c r="W96" i="2"/>
  <c r="W56" i="2"/>
  <c r="W35" i="2"/>
  <c r="W19" i="2"/>
  <c r="W247" i="2"/>
  <c r="W244" i="2"/>
  <c r="W164" i="2"/>
  <c r="W174" i="2"/>
  <c r="W216" i="2"/>
  <c r="W282" i="2"/>
  <c r="W53" i="2"/>
  <c r="W94" i="2"/>
  <c r="W159" i="2"/>
  <c r="W226" i="2"/>
  <c r="W73" i="2"/>
  <c r="W106" i="2"/>
  <c r="W128" i="2"/>
  <c r="W189" i="2"/>
  <c r="W233" i="2"/>
  <c r="W263" i="2"/>
  <c r="W306" i="2"/>
  <c r="W240" i="2"/>
  <c r="W177" i="2"/>
  <c r="W213" i="2"/>
  <c r="W158" i="2"/>
  <c r="W87" i="2"/>
  <c r="W171" i="2"/>
  <c r="W131" i="2"/>
  <c r="W97" i="2"/>
  <c r="W80" i="2"/>
  <c r="W152" i="2"/>
  <c r="W91" i="2"/>
  <c r="W292" i="2"/>
  <c r="W154" i="2"/>
  <c r="W293" i="2"/>
  <c r="W83" i="2"/>
  <c r="W290" i="2"/>
  <c r="W186" i="2"/>
  <c r="W249" i="2"/>
  <c r="W60" i="2"/>
  <c r="W64" i="2"/>
  <c r="W222" i="2"/>
  <c r="W300" i="2"/>
  <c r="W194" i="2"/>
  <c r="W95" i="2"/>
  <c r="W146" i="2"/>
  <c r="W72" i="2"/>
  <c r="W54" i="2"/>
  <c r="W61" i="2"/>
  <c r="W261" i="2"/>
  <c r="W153" i="2"/>
  <c r="W115" i="2"/>
  <c r="W269" i="2"/>
  <c r="W196" i="2"/>
  <c r="W167" i="2"/>
  <c r="W212" i="2"/>
  <c r="W26" i="2"/>
  <c r="W134" i="2"/>
  <c r="W11" i="2"/>
  <c r="W185" i="2"/>
  <c r="W90" i="2"/>
  <c r="W188" i="2"/>
  <c r="W93" i="2"/>
  <c r="W122" i="2"/>
  <c r="W231" i="2"/>
  <c r="W63" i="2"/>
  <c r="W57" i="2"/>
  <c r="W298" i="2"/>
  <c r="W132" i="2"/>
  <c r="W32" i="2"/>
  <c r="W157" i="2"/>
  <c r="W20" i="2"/>
  <c r="W70" i="2"/>
  <c r="W31" i="2"/>
  <c r="W145" i="2"/>
  <c r="W23" i="2"/>
  <c r="W173" i="2"/>
  <c r="W308" i="2"/>
  <c r="W135" i="2"/>
  <c r="W86" i="2"/>
  <c r="W22" i="2"/>
  <c r="W303" i="2"/>
  <c r="W309" i="2"/>
  <c r="W124" i="2"/>
  <c r="W103" i="2"/>
  <c r="W77" i="2"/>
  <c r="W47" i="2"/>
  <c r="W18" i="2"/>
  <c r="W21" i="2"/>
  <c r="W225" i="2"/>
  <c r="W143" i="2"/>
  <c r="W92" i="2"/>
  <c r="W211" i="2"/>
  <c r="W55" i="2"/>
  <c r="W65" i="2"/>
  <c r="W165" i="2"/>
  <c r="W51" i="2"/>
  <c r="W120" i="2"/>
  <c r="W29" i="2"/>
  <c r="W228" i="2"/>
  <c r="W88" i="2"/>
  <c r="W221" i="2"/>
  <c r="W141" i="2"/>
  <c r="W79" i="2"/>
  <c r="W287" i="2"/>
  <c r="W40" i="2"/>
  <c r="W38" i="2"/>
  <c r="W279" i="2"/>
  <c r="W210" i="2"/>
  <c r="W246" i="2"/>
  <c r="W76" i="2"/>
  <c r="W184" i="2"/>
  <c r="W215" i="2"/>
  <c r="W36" i="2"/>
  <c r="W218" i="2"/>
  <c r="W209" i="2"/>
  <c r="W265" i="2"/>
  <c r="W112" i="2"/>
  <c r="W16" i="2"/>
  <c r="W160" i="2"/>
  <c r="W193" i="2"/>
  <c r="W295" i="2"/>
  <c r="W102" i="2"/>
  <c r="W85" i="2"/>
  <c r="W27" i="2"/>
  <c r="W67" i="2"/>
  <c r="W140" i="2"/>
  <c r="W84" i="2"/>
  <c r="W201" i="2"/>
  <c r="W75" i="2"/>
  <c r="W147" i="2"/>
  <c r="W138" i="2"/>
  <c r="W43" i="2"/>
  <c r="W230" i="2"/>
  <c r="W149" i="2"/>
  <c r="W179" i="2"/>
  <c r="W299" i="2"/>
  <c r="W256" i="2"/>
  <c r="W250" i="2"/>
  <c r="W78" i="2"/>
  <c r="W270" i="2"/>
  <c r="W144" i="2"/>
  <c r="W9" i="2"/>
  <c r="W274" i="2"/>
  <c r="W39" i="2"/>
  <c r="W229" i="2"/>
  <c r="W310" i="2"/>
  <c r="W98" i="2"/>
  <c r="W235" i="2"/>
  <c r="W220" i="2"/>
  <c r="W28" i="2"/>
  <c r="W169" i="2"/>
  <c r="W119" i="2"/>
  <c r="W117" i="2"/>
  <c r="W192" i="2"/>
  <c r="W195" i="2"/>
  <c r="W291" i="2"/>
  <c r="W183" i="2"/>
  <c r="W172" i="2"/>
  <c r="W99" i="2"/>
  <c r="W278" i="2"/>
  <c r="W224" i="2"/>
  <c r="W168" i="2"/>
  <c r="W49" i="2"/>
  <c r="W52" i="2"/>
  <c r="W13" i="2"/>
  <c r="W126" i="2"/>
  <c r="W45" i="2"/>
  <c r="W264" i="2"/>
  <c r="W30" i="2"/>
  <c r="W200" i="2"/>
  <c r="W275" i="2"/>
  <c r="W223" i="2"/>
  <c r="W66" i="2"/>
  <c r="W74" i="2"/>
  <c r="W206" i="2"/>
  <c r="W305" i="2"/>
  <c r="W267" i="2"/>
  <c r="W17" i="2"/>
  <c r="W89" i="2"/>
  <c r="W237" i="2"/>
  <c r="W7" i="2"/>
  <c r="W15" i="2"/>
  <c r="W42" i="2"/>
  <c r="W241" i="2"/>
  <c r="W197" i="2"/>
  <c r="W286" i="2"/>
  <c r="W46" i="2"/>
  <c r="W105" i="2"/>
  <c r="W254" i="2"/>
  <c r="W301" i="2"/>
  <c r="W44" i="2"/>
  <c r="W151" i="2"/>
  <c r="W33" i="2"/>
  <c r="W277" i="2"/>
  <c r="W14" i="2"/>
  <c r="W243" i="2"/>
  <c r="W8" i="2"/>
  <c r="W239" i="2"/>
  <c r="W10" i="2"/>
  <c r="W236" i="2"/>
  <c r="W108" i="2"/>
  <c r="W272" i="2"/>
  <c r="W199" i="2"/>
  <c r="W5" i="2"/>
  <c r="W12" i="2"/>
  <c r="W283" i="2"/>
  <c r="W48" i="2"/>
  <c r="W166" i="2"/>
  <c r="W296" i="2"/>
  <c r="W307" i="2"/>
  <c r="W34" i="2"/>
  <c r="W202" i="2"/>
  <c r="W6" i="2"/>
  <c r="W260" i="2"/>
  <c r="W284" i="2"/>
  <c r="W109" i="2"/>
  <c r="W127" i="2"/>
  <c r="W50" i="2"/>
  <c r="W24" i="2"/>
  <c r="W81" i="2"/>
  <c r="W71" i="2"/>
  <c r="W297" i="2"/>
  <c r="W289" i="2"/>
  <c r="W150" i="2"/>
  <c r="W232" i="2"/>
  <c r="W268" i="2"/>
  <c r="W302" i="2"/>
  <c r="W242" i="2"/>
  <c r="V128" i="2"/>
  <c r="V233" i="2"/>
  <c r="V11" i="2"/>
  <c r="V309" i="2"/>
  <c r="V211" i="2"/>
  <c r="V165" i="2"/>
  <c r="V120" i="2"/>
  <c r="V228" i="2"/>
  <c r="V102" i="2"/>
  <c r="V299" i="2"/>
  <c r="V144" i="2"/>
  <c r="V206" i="2"/>
  <c r="V268" i="2"/>
  <c r="T8" i="1"/>
  <c r="S8" i="1"/>
  <c r="T16" i="1"/>
  <c r="S16" i="1"/>
  <c r="T26" i="1"/>
  <c r="S26" i="1"/>
  <c r="U27" i="1"/>
  <c r="U26" i="1"/>
  <c r="U16" i="1"/>
  <c r="U8" i="1"/>
  <c r="V18" i="1"/>
  <c r="V6" i="1"/>
  <c r="V8" i="1"/>
  <c r="V16" i="1"/>
  <c r="V26" i="1"/>
  <c r="V27" i="1"/>
  <c r="V17" i="1"/>
  <c r="V5" i="1"/>
  <c r="V23" i="1"/>
  <c r="V12" i="1"/>
  <c r="V24" i="1"/>
  <c r="V13" i="1"/>
  <c r="V11" i="1"/>
  <c r="V9" i="1"/>
  <c r="V14" i="1"/>
  <c r="V10" i="1"/>
  <c r="V22" i="1"/>
  <c r="V20" i="1"/>
  <c r="V29" i="1"/>
  <c r="V7" i="1"/>
  <c r="V19" i="1"/>
  <c r="V25" i="1"/>
  <c r="V28" i="1"/>
  <c r="V15" i="1"/>
  <c r="V21" i="1"/>
  <c r="V259" i="2"/>
  <c r="V137" i="2"/>
  <c r="V252" i="2"/>
  <c r="V190" i="2"/>
  <c r="V258" i="2"/>
  <c r="V107" i="2"/>
  <c r="V203" i="2"/>
  <c r="V114" i="2"/>
  <c r="V69" i="2"/>
  <c r="V175" i="2"/>
  <c r="V163" i="2"/>
  <c r="V156" i="2"/>
  <c r="V262" i="2"/>
  <c r="V273" i="2"/>
  <c r="V180" i="2"/>
  <c r="V59" i="2"/>
  <c r="V133" i="2"/>
  <c r="V62" i="2"/>
  <c r="V110" i="2"/>
  <c r="V207" i="2"/>
  <c r="V198" i="2"/>
  <c r="Q313" i="2" l="1"/>
  <c r="R128" i="2" s="1"/>
  <c r="R11" i="2" l="1"/>
  <c r="R233" i="2"/>
  <c r="R268" i="2"/>
  <c r="R144" i="2"/>
  <c r="R206" i="2"/>
  <c r="R102" i="2"/>
  <c r="R299" i="2"/>
  <c r="R120" i="2"/>
  <c r="R228" i="2"/>
  <c r="R211" i="2"/>
  <c r="R165" i="2"/>
  <c r="R273" i="2"/>
  <c r="R252" i="2"/>
  <c r="R258" i="2"/>
  <c r="R203" i="2"/>
  <c r="R69" i="2"/>
  <c r="R163" i="2"/>
  <c r="R262" i="2"/>
  <c r="R309" i="2"/>
  <c r="R137" i="2"/>
  <c r="R190" i="2"/>
  <c r="R107" i="2"/>
  <c r="R114" i="2"/>
  <c r="R175" i="2"/>
  <c r="R156" i="2"/>
  <c r="R207" i="2"/>
  <c r="R110" i="2"/>
  <c r="R133" i="2"/>
  <c r="R180" i="2"/>
  <c r="R62" i="2"/>
  <c r="R59" i="2"/>
  <c r="R191" i="2"/>
  <c r="R198" i="2"/>
  <c r="V191" i="2"/>
  <c r="U166" i="2" l="1"/>
  <c r="T166" i="2"/>
  <c r="R197" i="2"/>
  <c r="T19" i="1" l="1"/>
  <c r="S19" i="1"/>
  <c r="T18" i="1" l="1"/>
  <c r="S18" i="1"/>
  <c r="T6" i="1"/>
  <c r="S6" i="1"/>
  <c r="V50" i="2"/>
  <c r="V108" i="2"/>
  <c r="V254" i="2"/>
  <c r="U42" i="2"/>
  <c r="T42" i="2"/>
  <c r="V28" i="2"/>
  <c r="U98" i="2"/>
  <c r="T98" i="2"/>
  <c r="U235" i="2"/>
  <c r="T235" i="2"/>
  <c r="V179" i="2"/>
  <c r="U201" i="2"/>
  <c r="T201" i="2"/>
  <c r="U147" i="2"/>
  <c r="T147" i="2"/>
  <c r="V112" i="2"/>
  <c r="U218" i="2"/>
  <c r="T218" i="2"/>
  <c r="U38" i="2"/>
  <c r="T38" i="2"/>
  <c r="U65" i="2"/>
  <c r="T65" i="2"/>
  <c r="U303" i="2"/>
  <c r="T303" i="2"/>
  <c r="U41" i="2"/>
  <c r="T41" i="2"/>
  <c r="V173" i="2"/>
  <c r="U298" i="2"/>
  <c r="T298" i="2"/>
  <c r="U93" i="2"/>
  <c r="T93" i="2"/>
  <c r="V64" i="2"/>
  <c r="U222" i="2"/>
  <c r="T222" i="2"/>
  <c r="V281" i="2"/>
  <c r="U281" i="2"/>
  <c r="T281" i="2"/>
  <c r="V251" i="2"/>
  <c r="U259" i="2"/>
  <c r="T259" i="2"/>
  <c r="U125" i="2"/>
  <c r="T125" i="2"/>
  <c r="U82" i="2"/>
  <c r="T82" i="2"/>
  <c r="U205" i="2"/>
  <c r="T205" i="2"/>
  <c r="U257" i="2"/>
  <c r="T257" i="2"/>
  <c r="U123" i="2"/>
  <c r="T123" i="2"/>
  <c r="U121" i="2"/>
  <c r="T121" i="2"/>
  <c r="U111" i="2"/>
  <c r="T111" i="2"/>
  <c r="U217" i="2"/>
  <c r="T217" i="2"/>
  <c r="U245" i="2"/>
  <c r="T245" i="2"/>
  <c r="U101" i="2"/>
  <c r="T101" i="2"/>
  <c r="U139" i="2"/>
  <c r="T139" i="2"/>
  <c r="U271" i="2"/>
  <c r="T271" i="2"/>
  <c r="U118" i="2"/>
  <c r="T118" i="2"/>
  <c r="U129" i="2"/>
  <c r="T129" i="2"/>
  <c r="U288" i="2"/>
  <c r="T288" i="2"/>
  <c r="U170" i="2"/>
  <c r="T170" i="2"/>
  <c r="U280" i="2"/>
  <c r="T280" i="2"/>
  <c r="V280" i="2"/>
  <c r="V125" i="2" l="1"/>
  <c r="V82" i="2"/>
  <c r="V205" i="2"/>
  <c r="V257" i="2"/>
  <c r="V123" i="2"/>
  <c r="V121" i="2"/>
  <c r="V111" i="2"/>
  <c r="V217" i="2"/>
  <c r="V245" i="2"/>
  <c r="V101" i="2"/>
  <c r="V139" i="2"/>
  <c r="V271" i="2"/>
  <c r="V118" i="2"/>
  <c r="V129" i="2"/>
  <c r="V288" i="2"/>
  <c r="V170" i="2"/>
  <c r="U18" i="1" l="1"/>
  <c r="U6" i="1"/>
  <c r="U20" i="2" l="1"/>
  <c r="T20" i="2"/>
  <c r="V20" i="2" l="1"/>
  <c r="U197" i="2"/>
  <c r="T197" i="2"/>
  <c r="V42" i="2" l="1"/>
  <c r="U232" i="2"/>
  <c r="T232" i="2"/>
  <c r="U151" i="2"/>
  <c r="T151" i="2"/>
  <c r="U301" i="2"/>
  <c r="T301" i="2"/>
  <c r="U99" i="2"/>
  <c r="T99" i="2"/>
  <c r="U140" i="2"/>
  <c r="T140" i="2"/>
  <c r="U210" i="2"/>
  <c r="T210" i="2"/>
  <c r="U279" i="2"/>
  <c r="T279" i="2"/>
  <c r="U221" i="2"/>
  <c r="T221" i="2"/>
  <c r="U21" i="2"/>
  <c r="T21" i="2"/>
  <c r="U308" i="2"/>
  <c r="T308" i="2"/>
  <c r="U23" i="2"/>
  <c r="T23" i="2"/>
  <c r="U157" i="2"/>
  <c r="T157" i="2"/>
  <c r="U152" i="2"/>
  <c r="T152" i="2"/>
  <c r="U87" i="2"/>
  <c r="T87" i="2"/>
  <c r="U240" i="2"/>
  <c r="T240" i="2"/>
  <c r="U106" i="2"/>
  <c r="T106" i="2"/>
  <c r="U304" i="2"/>
  <c r="T304" i="2"/>
  <c r="U187" i="2"/>
  <c r="T187" i="2"/>
  <c r="U142" i="2"/>
  <c r="T142" i="2"/>
  <c r="U234" i="2"/>
  <c r="T234" i="2"/>
  <c r="U214" i="2"/>
  <c r="T214" i="2"/>
  <c r="U294" i="2"/>
  <c r="T294" i="2"/>
  <c r="U58" i="2"/>
  <c r="T58" i="2"/>
  <c r="U68" i="2"/>
  <c r="T68" i="2"/>
  <c r="U136" i="2"/>
  <c r="T136" i="2"/>
  <c r="U130" i="2"/>
  <c r="T130" i="2"/>
  <c r="U162" i="2"/>
  <c r="T162" i="2"/>
  <c r="U161" i="2"/>
  <c r="T161" i="2"/>
  <c r="U25" i="2"/>
  <c r="T25" i="2"/>
  <c r="U227" i="2"/>
  <c r="T227" i="2"/>
  <c r="V166" i="2"/>
  <c r="V98" i="2"/>
  <c r="V235" i="2"/>
  <c r="V201" i="2"/>
  <c r="V218" i="2"/>
  <c r="V38" i="2"/>
  <c r="V65" i="2"/>
  <c r="V303" i="2"/>
  <c r="V298" i="2"/>
  <c r="V93" i="2"/>
  <c r="V222" i="2"/>
  <c r="V142" i="2" l="1"/>
  <c r="V234" i="2"/>
  <c r="V214" i="2"/>
  <c r="V294" i="2"/>
  <c r="V58" i="2"/>
  <c r="V68" i="2"/>
  <c r="V136" i="2"/>
  <c r="V130" i="2"/>
  <c r="V162" i="2"/>
  <c r="V161" i="2"/>
  <c r="V25" i="2"/>
  <c r="T17" i="1"/>
  <c r="S17" i="1"/>
  <c r="U19" i="1"/>
  <c r="U46" i="2" l="1"/>
  <c r="T46" i="2"/>
  <c r="V221" i="2" l="1"/>
  <c r="U226" i="2" l="1"/>
  <c r="T226" i="2"/>
  <c r="U224" i="2"/>
  <c r="T224" i="2"/>
  <c r="U14" i="2"/>
  <c r="T14" i="2"/>
  <c r="U8" i="2"/>
  <c r="T8" i="2"/>
  <c r="U238" i="2"/>
  <c r="U208" i="2"/>
  <c r="U253" i="2"/>
  <c r="T275" i="2"/>
  <c r="T238" i="2"/>
  <c r="T208" i="2"/>
  <c r="T253" i="2"/>
  <c r="T9" i="1"/>
  <c r="S9" i="1"/>
  <c r="V304" i="2"/>
  <c r="V106" i="2"/>
  <c r="V240" i="2"/>
  <c r="V87" i="2"/>
  <c r="V152" i="2"/>
  <c r="V157" i="2"/>
  <c r="V23" i="2"/>
  <c r="V41" i="2"/>
  <c r="V308" i="2"/>
  <c r="V21" i="2"/>
  <c r="V279" i="2"/>
  <c r="V210" i="2"/>
  <c r="V140" i="2"/>
  <c r="V147" i="2"/>
  <c r="V99" i="2"/>
  <c r="V301" i="2"/>
  <c r="V151" i="2"/>
  <c r="V232" i="2"/>
  <c r="V238" i="2" l="1"/>
  <c r="V227" i="2"/>
  <c r="V208" i="2"/>
  <c r="V253" i="2"/>
  <c r="V187" i="2"/>
  <c r="M32" i="1" l="1"/>
  <c r="P32" i="1"/>
  <c r="U9" i="1"/>
  <c r="U17" i="1"/>
  <c r="Q16" i="1" l="1"/>
  <c r="Q27" i="1"/>
  <c r="Q8" i="1"/>
  <c r="Q26" i="1"/>
  <c r="Q6" i="1"/>
  <c r="Q18" i="1"/>
  <c r="Q19" i="1"/>
  <c r="Q17" i="1"/>
  <c r="Q9" i="1"/>
  <c r="T35" i="2"/>
  <c r="U35" i="2"/>
  <c r="V35" i="2" l="1"/>
  <c r="T196" i="2" l="1"/>
  <c r="U196" i="2"/>
  <c r="V196" i="2"/>
  <c r="U55" i="2" l="1"/>
  <c r="T55" i="2"/>
  <c r="U132" i="2"/>
  <c r="T132" i="2"/>
  <c r="U219" i="2"/>
  <c r="T219" i="2"/>
  <c r="U148" i="2"/>
  <c r="T148" i="2"/>
  <c r="U181" i="2"/>
  <c r="T181" i="2"/>
  <c r="U255" i="2"/>
  <c r="T255" i="2"/>
  <c r="U100" i="2"/>
  <c r="T100" i="2"/>
  <c r="U204" i="2"/>
  <c r="T204" i="2"/>
  <c r="U116" i="2"/>
  <c r="T116" i="2"/>
  <c r="U266" i="2"/>
  <c r="T266" i="2"/>
  <c r="U276" i="2"/>
  <c r="T276" i="2"/>
  <c r="U155" i="2"/>
  <c r="T155" i="2"/>
  <c r="U104" i="2"/>
  <c r="T104" i="2"/>
  <c r="U37" i="2"/>
  <c r="T37" i="2"/>
  <c r="U178" i="2"/>
  <c r="T178" i="2"/>
  <c r="U30" i="2"/>
  <c r="T30" i="2"/>
  <c r="V226" i="2"/>
  <c r="V224" i="2"/>
  <c r="V46" i="2"/>
  <c r="V14" i="2"/>
  <c r="V8" i="2"/>
  <c r="V219" i="2"/>
  <c r="V148" i="2"/>
  <c r="V181" i="2"/>
  <c r="V255" i="2"/>
  <c r="V100" i="2"/>
  <c r="V204" i="2"/>
  <c r="V116" i="2"/>
  <c r="V266" i="2"/>
  <c r="V276" i="2"/>
  <c r="V155" i="2"/>
  <c r="V104" i="2"/>
  <c r="V37" i="2"/>
  <c r="V178" i="2"/>
  <c r="V275" i="2"/>
  <c r="U275" i="2"/>
  <c r="N313" i="2" l="1"/>
  <c r="S5" i="1"/>
  <c r="T5" i="1"/>
  <c r="U5" i="1"/>
  <c r="R50" i="2" l="1"/>
  <c r="R254" i="2"/>
  <c r="R28" i="2"/>
  <c r="R112" i="2"/>
  <c r="R173" i="2"/>
  <c r="R108" i="2"/>
  <c r="R179" i="2"/>
  <c r="R64" i="2"/>
  <c r="R251" i="2"/>
  <c r="R125" i="2"/>
  <c r="R259" i="2"/>
  <c r="R205" i="2"/>
  <c r="R82" i="2"/>
  <c r="R123" i="2"/>
  <c r="R257" i="2"/>
  <c r="R111" i="2"/>
  <c r="R121" i="2"/>
  <c r="R245" i="2"/>
  <c r="R217" i="2"/>
  <c r="R101" i="2"/>
  <c r="R271" i="2"/>
  <c r="R139" i="2"/>
  <c r="R129" i="2"/>
  <c r="R118" i="2"/>
  <c r="R170" i="2"/>
  <c r="R288" i="2"/>
  <c r="R280" i="2"/>
  <c r="R281" i="2"/>
  <c r="R42" i="2"/>
  <c r="R20" i="2"/>
  <c r="R38" i="2"/>
  <c r="R98" i="2"/>
  <c r="R166" i="2"/>
  <c r="R218" i="2"/>
  <c r="R201" i="2"/>
  <c r="R235" i="2"/>
  <c r="R65" i="2"/>
  <c r="R298" i="2"/>
  <c r="R303" i="2"/>
  <c r="R222" i="2"/>
  <c r="R93" i="2"/>
  <c r="R142" i="2"/>
  <c r="R214" i="2"/>
  <c r="R234" i="2"/>
  <c r="R58" i="2"/>
  <c r="R294" i="2"/>
  <c r="R68" i="2"/>
  <c r="R136" i="2"/>
  <c r="R162" i="2"/>
  <c r="R130" i="2"/>
  <c r="R25" i="2"/>
  <c r="R161" i="2"/>
  <c r="R221" i="2"/>
  <c r="R238" i="2"/>
  <c r="R208" i="2"/>
  <c r="R253" i="2"/>
  <c r="R148" i="2"/>
  <c r="R255" i="2"/>
  <c r="R100" i="2"/>
  <c r="R116" i="2"/>
  <c r="R104" i="2"/>
  <c r="R178" i="2"/>
  <c r="R285" i="2"/>
  <c r="R182" i="2"/>
  <c r="R96" i="2"/>
  <c r="R35" i="2"/>
  <c r="R244" i="2"/>
  <c r="R174" i="2"/>
  <c r="R282" i="2"/>
  <c r="R94" i="2"/>
  <c r="R226" i="2"/>
  <c r="R106" i="2"/>
  <c r="R306" i="2"/>
  <c r="R177" i="2"/>
  <c r="R158" i="2"/>
  <c r="R171" i="2"/>
  <c r="R97" i="2"/>
  <c r="R91" i="2"/>
  <c r="R292" i="2"/>
  <c r="R154" i="2"/>
  <c r="R83" i="2"/>
  <c r="R186" i="2"/>
  <c r="R60" i="2"/>
  <c r="R95" i="2"/>
  <c r="R72" i="2"/>
  <c r="R227" i="2"/>
  <c r="R187" i="2"/>
  <c r="R181" i="2"/>
  <c r="R204" i="2"/>
  <c r="R276" i="2"/>
  <c r="R37" i="2"/>
  <c r="R113" i="2"/>
  <c r="R248" i="2"/>
  <c r="R19" i="2"/>
  <c r="R164" i="2"/>
  <c r="R53" i="2"/>
  <c r="R73" i="2"/>
  <c r="R263" i="2"/>
  <c r="R213" i="2"/>
  <c r="R131" i="2"/>
  <c r="R152" i="2"/>
  <c r="R290" i="2"/>
  <c r="R300" i="2"/>
  <c r="R146" i="2"/>
  <c r="R61" i="2"/>
  <c r="R153" i="2"/>
  <c r="R269" i="2"/>
  <c r="R167" i="2"/>
  <c r="R26" i="2"/>
  <c r="R188" i="2"/>
  <c r="R63" i="2"/>
  <c r="R57" i="2"/>
  <c r="R32" i="2"/>
  <c r="R31" i="2"/>
  <c r="R23" i="2"/>
  <c r="R308" i="2"/>
  <c r="R86" i="2"/>
  <c r="R22" i="2"/>
  <c r="R124" i="2"/>
  <c r="R103" i="2"/>
  <c r="R77" i="2"/>
  <c r="R47" i="2"/>
  <c r="R18" i="2"/>
  <c r="R21" i="2"/>
  <c r="R225" i="2"/>
  <c r="R143" i="2"/>
  <c r="R92" i="2"/>
  <c r="R55" i="2"/>
  <c r="R51" i="2"/>
  <c r="R29" i="2"/>
  <c r="R88" i="2"/>
  <c r="R141" i="2"/>
  <c r="R79" i="2"/>
  <c r="R287" i="2"/>
  <c r="R40" i="2"/>
  <c r="R279" i="2"/>
  <c r="R210" i="2"/>
  <c r="R246" i="2"/>
  <c r="R76" i="2"/>
  <c r="R184" i="2"/>
  <c r="R215" i="2"/>
  <c r="R36" i="2"/>
  <c r="R209" i="2"/>
  <c r="R265" i="2"/>
  <c r="R16" i="2"/>
  <c r="R160" i="2"/>
  <c r="R193" i="2"/>
  <c r="R295" i="2"/>
  <c r="R85" i="2"/>
  <c r="R27" i="2"/>
  <c r="R67" i="2"/>
  <c r="R140" i="2"/>
  <c r="R84" i="2"/>
  <c r="R75" i="2"/>
  <c r="R147" i="2"/>
  <c r="R138" i="2"/>
  <c r="R43" i="2"/>
  <c r="R230" i="2"/>
  <c r="R149" i="2"/>
  <c r="R256" i="2"/>
  <c r="R250" i="2"/>
  <c r="R78" i="2"/>
  <c r="R270" i="2"/>
  <c r="R9" i="2"/>
  <c r="R274" i="2"/>
  <c r="R39" i="2"/>
  <c r="R229" i="2"/>
  <c r="R310" i="2"/>
  <c r="R220" i="2"/>
  <c r="R169" i="2"/>
  <c r="R119" i="2"/>
  <c r="R117" i="2"/>
  <c r="R192" i="2"/>
  <c r="R195" i="2"/>
  <c r="R291" i="2"/>
  <c r="R183" i="2"/>
  <c r="R172" i="2"/>
  <c r="R99" i="2"/>
  <c r="R278" i="2"/>
  <c r="R224" i="2"/>
  <c r="R168" i="2"/>
  <c r="R49" i="2"/>
  <c r="R52" i="2"/>
  <c r="R13" i="2"/>
  <c r="R126" i="2"/>
  <c r="R45" i="2"/>
  <c r="R264" i="2"/>
  <c r="R30" i="2"/>
  <c r="R200" i="2"/>
  <c r="R223" i="2"/>
  <c r="R66" i="2"/>
  <c r="R74" i="2"/>
  <c r="R305" i="2"/>
  <c r="R267" i="2"/>
  <c r="R17" i="2"/>
  <c r="R89" i="2"/>
  <c r="R237" i="2"/>
  <c r="R7" i="2"/>
  <c r="R15" i="2"/>
  <c r="R241" i="2"/>
  <c r="R304" i="2"/>
  <c r="R155" i="2"/>
  <c r="R176" i="2"/>
  <c r="R247" i="2"/>
  <c r="R159" i="2"/>
  <c r="R240" i="2"/>
  <c r="R80" i="2"/>
  <c r="R293" i="2"/>
  <c r="R54" i="2"/>
  <c r="R261" i="2"/>
  <c r="R196" i="2"/>
  <c r="R134" i="2"/>
  <c r="R90" i="2"/>
  <c r="R231" i="2"/>
  <c r="R157" i="2"/>
  <c r="R145" i="2"/>
  <c r="R41" i="2"/>
  <c r="R286" i="2"/>
  <c r="R46" i="2"/>
  <c r="R105" i="2"/>
  <c r="R301" i="2"/>
  <c r="R44" i="2"/>
  <c r="R151" i="2"/>
  <c r="R33" i="2"/>
  <c r="R277" i="2"/>
  <c r="R14" i="2"/>
  <c r="R243" i="2"/>
  <c r="R8" i="2"/>
  <c r="R239" i="2"/>
  <c r="R10" i="2"/>
  <c r="R236" i="2"/>
  <c r="R272" i="2"/>
  <c r="R199" i="2"/>
  <c r="R5" i="2"/>
  <c r="R12" i="2"/>
  <c r="R283" i="2"/>
  <c r="R48" i="2"/>
  <c r="R296" i="2"/>
  <c r="R307" i="2"/>
  <c r="R34" i="2"/>
  <c r="R202" i="2"/>
  <c r="R6" i="2"/>
  <c r="R260" i="2"/>
  <c r="R284" i="2"/>
  <c r="R109" i="2"/>
  <c r="R127" i="2"/>
  <c r="R24" i="2"/>
  <c r="R81" i="2"/>
  <c r="R71" i="2"/>
  <c r="R297" i="2"/>
  <c r="R289" i="2"/>
  <c r="R150" i="2"/>
  <c r="R232" i="2"/>
  <c r="R302" i="2"/>
  <c r="R242" i="2"/>
  <c r="R275" i="2"/>
  <c r="R219" i="2"/>
  <c r="R266" i="2"/>
  <c r="R56" i="2"/>
  <c r="R216" i="2"/>
  <c r="R189" i="2"/>
  <c r="R87" i="2"/>
  <c r="R249" i="2"/>
  <c r="R194" i="2"/>
  <c r="R115" i="2"/>
  <c r="R212" i="2"/>
  <c r="R185" i="2"/>
  <c r="R122" i="2"/>
  <c r="R132" i="2"/>
  <c r="R70" i="2"/>
  <c r="R135" i="2"/>
  <c r="Q5" i="1"/>
  <c r="V132" i="2"/>
  <c r="V55" i="2"/>
  <c r="V30" i="2"/>
  <c r="T23" i="1" l="1"/>
  <c r="S23" i="1"/>
  <c r="T12" i="1"/>
  <c r="S12" i="1"/>
  <c r="U23" i="1"/>
  <c r="U12" i="1"/>
  <c r="U115" i="2"/>
  <c r="T115" i="2"/>
  <c r="U13" i="2"/>
  <c r="T13" i="2"/>
  <c r="V247" i="2"/>
  <c r="V56" i="2"/>
  <c r="V306" i="2"/>
  <c r="V182" i="2"/>
  <c r="V285" i="2"/>
  <c r="V113" i="2"/>
  <c r="V248" i="2"/>
  <c r="V176" i="2"/>
  <c r="V19" i="2"/>
  <c r="V96" i="2"/>
  <c r="U247" i="2"/>
  <c r="T247" i="2"/>
  <c r="U56" i="2"/>
  <c r="T56" i="2"/>
  <c r="U306" i="2"/>
  <c r="T306" i="2"/>
  <c r="U182" i="2"/>
  <c r="T182" i="2"/>
  <c r="U285" i="2"/>
  <c r="T285" i="2"/>
  <c r="U113" i="2"/>
  <c r="T113" i="2"/>
  <c r="U248" i="2"/>
  <c r="T248" i="2"/>
  <c r="U176" i="2"/>
  <c r="T176" i="2"/>
  <c r="U19" i="2"/>
  <c r="T19" i="2"/>
  <c r="U96" i="2"/>
  <c r="T96" i="2"/>
  <c r="Q12" i="1" l="1"/>
  <c r="Q23" i="1"/>
  <c r="U244" i="2"/>
  <c r="T244" i="2"/>
  <c r="U164" i="2"/>
  <c r="T164" i="2"/>
  <c r="U174" i="2"/>
  <c r="T174" i="2"/>
  <c r="U216" i="2"/>
  <c r="T216" i="2"/>
  <c r="U282" i="2"/>
  <c r="T282" i="2"/>
  <c r="U53" i="2"/>
  <c r="T53" i="2"/>
  <c r="U94" i="2"/>
  <c r="T94" i="2"/>
  <c r="U159" i="2"/>
  <c r="T159" i="2"/>
  <c r="U73" i="2"/>
  <c r="T73" i="2"/>
  <c r="U189" i="2"/>
  <c r="T189" i="2"/>
  <c r="U263" i="2"/>
  <c r="T263" i="2"/>
  <c r="U171" i="2"/>
  <c r="T171" i="2"/>
  <c r="U80" i="2"/>
  <c r="T80" i="2"/>
  <c r="U54" i="2"/>
  <c r="T54" i="2"/>
  <c r="U145" i="2"/>
  <c r="T145" i="2"/>
  <c r="U18" i="2"/>
  <c r="T18" i="2"/>
  <c r="U40" i="2"/>
  <c r="T40" i="2"/>
  <c r="U246" i="2"/>
  <c r="T246" i="2"/>
  <c r="U105" i="2"/>
  <c r="T105" i="2"/>
  <c r="V244" i="2"/>
  <c r="V164" i="2"/>
  <c r="V174" i="2"/>
  <c r="V216" i="2"/>
  <c r="V282" i="2"/>
  <c r="V53" i="2"/>
  <c r="V94" i="2"/>
  <c r="V159" i="2"/>
  <c r="V73" i="2"/>
  <c r="V189" i="2"/>
  <c r="V263" i="2"/>
  <c r="V171" i="2"/>
  <c r="V115" i="2"/>
  <c r="V13" i="2"/>
  <c r="T7" i="1"/>
  <c r="S7" i="1"/>
  <c r="U26" i="2" l="1"/>
  <c r="T26" i="2"/>
  <c r="U177" i="2" l="1"/>
  <c r="T177" i="2"/>
  <c r="U213" i="2"/>
  <c r="T213" i="2"/>
  <c r="U158" i="2"/>
  <c r="T158" i="2"/>
  <c r="U131" i="2"/>
  <c r="T131" i="2"/>
  <c r="U97" i="2"/>
  <c r="T97" i="2"/>
  <c r="U91" i="2"/>
  <c r="T91" i="2"/>
  <c r="U292" i="2"/>
  <c r="T292" i="2"/>
  <c r="U154" i="2"/>
  <c r="T154" i="2"/>
  <c r="U293" i="2"/>
  <c r="T293" i="2"/>
  <c r="U83" i="2"/>
  <c r="T83" i="2"/>
  <c r="U231" i="2"/>
  <c r="T231" i="2"/>
  <c r="U39" i="2"/>
  <c r="T39" i="2"/>
  <c r="U236" i="2"/>
  <c r="T236" i="2"/>
  <c r="U260" i="2"/>
  <c r="T260" i="2"/>
  <c r="T21" i="1" l="1"/>
  <c r="S21" i="1"/>
  <c r="T24" i="1"/>
  <c r="T13" i="1"/>
  <c r="T11" i="1"/>
  <c r="S24" i="1"/>
  <c r="S13" i="1"/>
  <c r="S11" i="1"/>
  <c r="V80" i="2"/>
  <c r="V246" i="2"/>
  <c r="V54" i="2"/>
  <c r="V231" i="2"/>
  <c r="V145" i="2"/>
  <c r="V18" i="2"/>
  <c r="V40" i="2"/>
  <c r="V105" i="2"/>
  <c r="U7" i="1"/>
  <c r="V131" i="2" l="1"/>
  <c r="U24" i="1" l="1"/>
  <c r="U13" i="1"/>
  <c r="U11" i="1"/>
  <c r="V154" i="2"/>
  <c r="V26" i="2"/>
  <c r="V83" i="2"/>
  <c r="V292" i="2"/>
  <c r="V91" i="2"/>
  <c r="V177" i="2"/>
  <c r="V97" i="2"/>
  <c r="V213" i="2"/>
  <c r="V158" i="2"/>
  <c r="V293" i="2"/>
  <c r="Q13" i="1" l="1"/>
  <c r="Q24" i="1"/>
  <c r="Q11" i="1"/>
  <c r="Q7" i="1"/>
  <c r="T10" i="1"/>
  <c r="S10" i="1"/>
  <c r="T14" i="1"/>
  <c r="S14" i="1"/>
  <c r="U10" i="1"/>
  <c r="U14" i="1"/>
  <c r="U21" i="1" l="1"/>
  <c r="V39" i="2" l="1"/>
  <c r="V236" i="2" l="1"/>
  <c r="V260" i="2"/>
  <c r="U186" i="2" l="1"/>
  <c r="T186" i="2"/>
  <c r="U60" i="2"/>
  <c r="T60" i="2"/>
  <c r="U290" i="2"/>
  <c r="T290" i="2"/>
  <c r="U300" i="2"/>
  <c r="T300" i="2"/>
  <c r="U249" i="2"/>
  <c r="T249" i="2"/>
  <c r="U310" i="2"/>
  <c r="T310" i="2"/>
  <c r="U307" i="2"/>
  <c r="T307" i="2"/>
  <c r="U295" i="2"/>
  <c r="T295" i="2"/>
  <c r="U17" i="2"/>
  <c r="T17" i="2"/>
  <c r="U269" i="2"/>
  <c r="T269" i="2"/>
  <c r="U185" i="2"/>
  <c r="T185" i="2"/>
  <c r="U261" i="2"/>
  <c r="T261" i="2"/>
  <c r="U305" i="2"/>
  <c r="T305" i="2"/>
  <c r="U237" i="2"/>
  <c r="T237" i="2"/>
  <c r="U229" i="2"/>
  <c r="T229" i="2"/>
  <c r="U43" i="2"/>
  <c r="T43" i="2"/>
  <c r="U270" i="2"/>
  <c r="T270" i="2"/>
  <c r="U167" i="2"/>
  <c r="T167" i="2"/>
  <c r="U291" i="2"/>
  <c r="T291" i="2"/>
  <c r="U194" i="2"/>
  <c r="T194" i="2"/>
  <c r="U220" i="2"/>
  <c r="T220" i="2"/>
  <c r="U286" i="2"/>
  <c r="T286" i="2"/>
  <c r="U184" i="2"/>
  <c r="T184" i="2"/>
  <c r="U225" i="2"/>
  <c r="T225" i="2"/>
  <c r="U287" i="2"/>
  <c r="T287" i="2"/>
  <c r="U160" i="2"/>
  <c r="T160" i="2"/>
  <c r="U193" i="2"/>
  <c r="T193" i="2"/>
  <c r="U209" i="2"/>
  <c r="T209" i="2"/>
  <c r="U90" i="2"/>
  <c r="T90" i="2"/>
  <c r="U267" i="2"/>
  <c r="T267" i="2"/>
  <c r="U215" i="2"/>
  <c r="T215" i="2"/>
  <c r="U202" i="2"/>
  <c r="T202" i="2"/>
  <c r="U241" i="2"/>
  <c r="T241" i="2"/>
  <c r="U188" i="2"/>
  <c r="T188" i="2"/>
  <c r="U153" i="2"/>
  <c r="T153" i="2"/>
  <c r="U272" i="2"/>
  <c r="T272" i="2"/>
  <c r="U256" i="2"/>
  <c r="T256" i="2"/>
  <c r="U200" i="2"/>
  <c r="T200" i="2"/>
  <c r="U138" i="2"/>
  <c r="T138" i="2"/>
  <c r="U265" i="2"/>
  <c r="T265" i="2"/>
  <c r="U124" i="2"/>
  <c r="T124" i="2"/>
  <c r="U169" i="2"/>
  <c r="T169" i="2"/>
  <c r="U103" i="2"/>
  <c r="T103" i="2"/>
  <c r="U146" i="2"/>
  <c r="T146" i="2"/>
  <c r="U230" i="2"/>
  <c r="T230" i="2"/>
  <c r="U212" i="2"/>
  <c r="T212" i="2"/>
  <c r="U95" i="2"/>
  <c r="T95" i="2"/>
  <c r="U243" i="2"/>
  <c r="T243" i="2"/>
  <c r="U277" i="2"/>
  <c r="T277" i="2"/>
  <c r="U283" i="2"/>
  <c r="T283" i="2"/>
  <c r="U264" i="2"/>
  <c r="T264" i="2"/>
  <c r="U143" i="2"/>
  <c r="T143" i="2"/>
  <c r="U172" i="2"/>
  <c r="T172" i="2"/>
  <c r="U223" i="2"/>
  <c r="T223" i="2"/>
  <c r="U86" i="2"/>
  <c r="T86" i="2"/>
  <c r="U77" i="2"/>
  <c r="T77" i="2"/>
  <c r="U149" i="2"/>
  <c r="T149" i="2"/>
  <c r="U134" i="2"/>
  <c r="T134" i="2"/>
  <c r="U119" i="2"/>
  <c r="T119" i="2"/>
  <c r="U47" i="2"/>
  <c r="T47" i="2"/>
  <c r="U135" i="2"/>
  <c r="T135" i="2"/>
  <c r="U141" i="2"/>
  <c r="T141" i="2"/>
  <c r="U75" i="2"/>
  <c r="T75" i="2"/>
  <c r="U78" i="2"/>
  <c r="T78" i="2"/>
  <c r="U67" i="2"/>
  <c r="T67" i="2"/>
  <c r="U109" i="2"/>
  <c r="T109" i="2"/>
  <c r="U296" i="2"/>
  <c r="T296" i="2"/>
  <c r="U195" i="2"/>
  <c r="T195" i="2"/>
  <c r="U278" i="2"/>
  <c r="T278" i="2"/>
  <c r="U122" i="2"/>
  <c r="T122" i="2"/>
  <c r="U183" i="2"/>
  <c r="T183" i="2"/>
  <c r="U72" i="2"/>
  <c r="T72" i="2"/>
  <c r="U92" i="2"/>
  <c r="T92" i="2"/>
  <c r="U76" i="2"/>
  <c r="T76" i="2"/>
  <c r="U88" i="2"/>
  <c r="T88" i="2"/>
  <c r="U22" i="2"/>
  <c r="T22" i="2"/>
  <c r="U52" i="2"/>
  <c r="T52" i="2"/>
  <c r="U192" i="2"/>
  <c r="T192" i="2"/>
  <c r="U250" i="2"/>
  <c r="T250" i="2"/>
  <c r="U239" i="2"/>
  <c r="T239" i="2"/>
  <c r="U70" i="2"/>
  <c r="T70" i="2"/>
  <c r="U61" i="2"/>
  <c r="T61" i="2"/>
  <c r="U274" i="2"/>
  <c r="T274" i="2"/>
  <c r="U117" i="2"/>
  <c r="T117" i="2"/>
  <c r="U84" i="2"/>
  <c r="T84" i="2"/>
  <c r="U85" i="2"/>
  <c r="T85" i="2"/>
  <c r="U79" i="2"/>
  <c r="T79" i="2"/>
  <c r="U57" i="2"/>
  <c r="T57" i="2"/>
  <c r="U51" i="2"/>
  <c r="T51" i="2"/>
  <c r="U32" i="2"/>
  <c r="T32" i="2"/>
  <c r="U33" i="2"/>
  <c r="T33" i="2"/>
  <c r="U199" i="2"/>
  <c r="T199" i="2"/>
  <c r="U66" i="2"/>
  <c r="T66" i="2"/>
  <c r="U81" i="2"/>
  <c r="T81" i="2"/>
  <c r="U27" i="2"/>
  <c r="T27" i="2"/>
  <c r="U127" i="2"/>
  <c r="T127" i="2"/>
  <c r="U284" i="2"/>
  <c r="T284" i="2"/>
  <c r="U89" i="2"/>
  <c r="T89" i="2"/>
  <c r="U29" i="2"/>
  <c r="T29" i="2"/>
  <c r="U150" i="2"/>
  <c r="T150" i="2"/>
  <c r="U74" i="2"/>
  <c r="T74" i="2"/>
  <c r="U126" i="2"/>
  <c r="T126" i="2"/>
  <c r="U36" i="2"/>
  <c r="T36" i="2"/>
  <c r="U71" i="2"/>
  <c r="T71" i="2"/>
  <c r="U9" i="2"/>
  <c r="T9" i="2"/>
  <c r="U45" i="2"/>
  <c r="T45" i="2"/>
  <c r="U63" i="2"/>
  <c r="T63" i="2"/>
  <c r="U289" i="2"/>
  <c r="T289" i="2"/>
  <c r="U7" i="2"/>
  <c r="T7" i="2"/>
  <c r="U302" i="2"/>
  <c r="T302" i="2"/>
  <c r="U168" i="2"/>
  <c r="T168" i="2"/>
  <c r="U242" i="2"/>
  <c r="T242" i="2"/>
  <c r="U15" i="2"/>
  <c r="T15" i="2"/>
  <c r="U49" i="2"/>
  <c r="T49" i="2"/>
  <c r="U10" i="2"/>
  <c r="T10" i="2"/>
  <c r="U44" i="2"/>
  <c r="T44" i="2"/>
  <c r="U31" i="2"/>
  <c r="T31" i="2"/>
  <c r="U48" i="2"/>
  <c r="T48" i="2"/>
  <c r="U297" i="2"/>
  <c r="T297" i="2"/>
  <c r="U34" i="2"/>
  <c r="T34" i="2"/>
  <c r="U16" i="2"/>
  <c r="T16" i="2"/>
  <c r="U6" i="2"/>
  <c r="T6" i="2"/>
  <c r="U24" i="2"/>
  <c r="T24" i="2"/>
  <c r="U12" i="2"/>
  <c r="T12" i="2"/>
  <c r="U5" i="2"/>
  <c r="T5" i="2"/>
  <c r="T29" i="1"/>
  <c r="T20" i="1"/>
  <c r="T28" i="1"/>
  <c r="T25" i="1"/>
  <c r="T22" i="1"/>
  <c r="T15" i="1"/>
  <c r="S29" i="1"/>
  <c r="S20" i="1"/>
  <c r="S28" i="1"/>
  <c r="S25" i="1"/>
  <c r="S22" i="1"/>
  <c r="S15" i="1"/>
  <c r="V186" i="2" l="1"/>
  <c r="V60" i="2"/>
  <c r="V290" i="2"/>
  <c r="V300" i="2"/>
  <c r="V249" i="2"/>
  <c r="V194" i="2" l="1"/>
  <c r="V95" i="2"/>
  <c r="V146" i="2"/>
  <c r="V72" i="2"/>
  <c r="V61" i="2"/>
  <c r="V32" i="2"/>
  <c r="V29" i="2"/>
  <c r="V44" i="2"/>
  <c r="V286" i="2"/>
  <c r="V185" i="2" l="1"/>
  <c r="V126" i="2" l="1"/>
  <c r="V167" i="2" l="1"/>
  <c r="U22" i="1" l="1"/>
  <c r="V134" i="2"/>
  <c r="V212" i="2"/>
  <c r="V63" i="2"/>
  <c r="V269" i="2"/>
  <c r="V153" i="2"/>
  <c r="V261" i="2"/>
  <c r="V57" i="2" l="1"/>
  <c r="V90" i="2"/>
  <c r="V188" i="2"/>
  <c r="V122" i="2"/>
  <c r="V305" i="2"/>
  <c r="V267" i="2"/>
  <c r="V237" i="2"/>
  <c r="V242" i="2"/>
  <c r="V302" i="2"/>
  <c r="V150" i="2"/>
  <c r="V289" i="2"/>
  <c r="V297" i="2"/>
  <c r="V71" i="2"/>
  <c r="V81" i="2"/>
  <c r="V24" i="2"/>
  <c r="V127" i="2"/>
  <c r="V109" i="2"/>
  <c r="V284" i="2"/>
  <c r="V6" i="2"/>
  <c r="V202" i="2"/>
  <c r="V34" i="2"/>
  <c r="V307" i="2"/>
  <c r="V296" i="2"/>
  <c r="V48" i="2"/>
  <c r="V283" i="2"/>
  <c r="V12" i="2"/>
  <c r="V5" i="2"/>
  <c r="V199" i="2"/>
  <c r="V272" i="2"/>
  <c r="V10" i="2"/>
  <c r="V239" i="2"/>
  <c r="V243" i="2"/>
  <c r="V277" i="2"/>
  <c r="V33" i="2"/>
  <c r="V241" i="2"/>
  <c r="V197" i="2"/>
  <c r="V15" i="2"/>
  <c r="V7" i="2"/>
  <c r="V89" i="2"/>
  <c r="V17" i="2"/>
  <c r="V74" i="2"/>
  <c r="V66" i="2"/>
  <c r="V223" i="2"/>
  <c r="V200" i="2"/>
  <c r="V264" i="2"/>
  <c r="V45" i="2"/>
  <c r="V52" i="2"/>
  <c r="V49" i="2"/>
  <c r="V168" i="2"/>
  <c r="V278" i="2"/>
  <c r="V172" i="2"/>
  <c r="V183" i="2"/>
  <c r="V291" i="2"/>
  <c r="V195" i="2"/>
  <c r="V192" i="2"/>
  <c r="V117" i="2"/>
  <c r="V119" i="2"/>
  <c r="V169" i="2"/>
  <c r="V220" i="2"/>
  <c r="V310" i="2"/>
  <c r="V229" i="2"/>
  <c r="V274" i="2"/>
  <c r="V9" i="2"/>
  <c r="V270" i="2"/>
  <c r="V78" i="2"/>
  <c r="V250" i="2"/>
  <c r="V256" i="2"/>
  <c r="V149" i="2"/>
  <c r="V230" i="2"/>
  <c r="V43" i="2"/>
  <c r="V138" i="2"/>
  <c r="V75" i="2"/>
  <c r="V84" i="2"/>
  <c r="V67" i="2"/>
  <c r="V27" i="2"/>
  <c r="V85" i="2"/>
  <c r="V295" i="2"/>
  <c r="V193" i="2"/>
  <c r="V160" i="2"/>
  <c r="V16" i="2"/>
  <c r="V265" i="2"/>
  <c r="V209" i="2"/>
  <c r="V36" i="2"/>
  <c r="V215" i="2"/>
  <c r="V184" i="2"/>
  <c r="V76" i="2"/>
  <c r="V287" i="2"/>
  <c r="V79" i="2"/>
  <c r="V141" i="2"/>
  <c r="V88" i="2"/>
  <c r="V51" i="2"/>
  <c r="V92" i="2"/>
  <c r="V143" i="2"/>
  <c r="V225" i="2"/>
  <c r="V47" i="2"/>
  <c r="V77" i="2"/>
  <c r="V103" i="2"/>
  <c r="V124" i="2"/>
  <c r="V22" i="2"/>
  <c r="V86" i="2"/>
  <c r="V135" i="2"/>
  <c r="V31" i="2"/>
  <c r="V70" i="2"/>
  <c r="U20" i="1"/>
  <c r="U15" i="1"/>
  <c r="U28" i="1"/>
  <c r="U25" i="1"/>
  <c r="U29" i="1"/>
  <c r="O317" i="2" l="1"/>
  <c r="U32" i="1"/>
  <c r="N36" i="1"/>
  <c r="V313" i="2"/>
  <c r="P110" i="2" l="1"/>
  <c r="S110" i="2" s="1"/>
  <c r="P62" i="2"/>
  <c r="S62" i="2" s="1"/>
  <c r="P273" i="2"/>
  <c r="S273" i="2" s="1"/>
  <c r="P175" i="2"/>
  <c r="S175" i="2" s="1"/>
  <c r="P107" i="2"/>
  <c r="S107" i="2" s="1"/>
  <c r="P137" i="2"/>
  <c r="S137" i="2" s="1"/>
  <c r="P144" i="2"/>
  <c r="S144" i="2" s="1"/>
  <c r="P120" i="2"/>
  <c r="S120" i="2" s="1"/>
  <c r="P11" i="2"/>
  <c r="S11" i="2" s="1"/>
  <c r="P133" i="2"/>
  <c r="S133" i="2" s="1"/>
  <c r="P262" i="2"/>
  <c r="S262" i="2" s="1"/>
  <c r="P69" i="2"/>
  <c r="S69" i="2" s="1"/>
  <c r="P258" i="2"/>
  <c r="S258" i="2" s="1"/>
  <c r="P268" i="2"/>
  <c r="S268" i="2" s="1"/>
  <c r="P299" i="2"/>
  <c r="S299" i="2" s="1"/>
  <c r="P165" i="2"/>
  <c r="S165" i="2" s="1"/>
  <c r="P233" i="2"/>
  <c r="S233" i="2" s="1"/>
  <c r="P59" i="2"/>
  <c r="S59" i="2" s="1"/>
  <c r="P156" i="2"/>
  <c r="S156" i="2" s="1"/>
  <c r="P114" i="2"/>
  <c r="S114" i="2" s="1"/>
  <c r="P190" i="2"/>
  <c r="S190" i="2" s="1"/>
  <c r="P102" i="2"/>
  <c r="S102" i="2" s="1"/>
  <c r="P211" i="2"/>
  <c r="S211" i="2" s="1"/>
  <c r="P128" i="2"/>
  <c r="S128" i="2" s="1"/>
  <c r="P180" i="2"/>
  <c r="S180" i="2" s="1"/>
  <c r="P163" i="2"/>
  <c r="S163" i="2" s="1"/>
  <c r="P203" i="2"/>
  <c r="S203" i="2" s="1"/>
  <c r="P252" i="2"/>
  <c r="S252" i="2" s="1"/>
  <c r="P206" i="2"/>
  <c r="S206" i="2" s="1"/>
  <c r="P228" i="2"/>
  <c r="S228" i="2" s="1"/>
  <c r="P309" i="2"/>
  <c r="S309" i="2" s="1"/>
  <c r="O8" i="1"/>
  <c r="R8" i="1" s="1"/>
  <c r="O26" i="1"/>
  <c r="R26" i="1" s="1"/>
  <c r="O27" i="1"/>
  <c r="R27" i="1" s="1"/>
  <c r="O16" i="1"/>
  <c r="R16" i="1" s="1"/>
  <c r="P198" i="2"/>
  <c r="S198" i="2" s="1"/>
  <c r="P207" i="2"/>
  <c r="S207" i="2" s="1"/>
  <c r="P191" i="2"/>
  <c r="S191" i="2" s="1"/>
  <c r="P50" i="2"/>
  <c r="S50" i="2" s="1"/>
  <c r="P108" i="2"/>
  <c r="S108" i="2" s="1"/>
  <c r="P254" i="2"/>
  <c r="S254" i="2" s="1"/>
  <c r="P179" i="2"/>
  <c r="S179" i="2" s="1"/>
  <c r="P28" i="2"/>
  <c r="S28" i="2" s="1"/>
  <c r="P112" i="2"/>
  <c r="S112" i="2" s="1"/>
  <c r="P287" i="2"/>
  <c r="S287" i="2" s="1"/>
  <c r="P173" i="2"/>
  <c r="S173" i="2" s="1"/>
  <c r="P281" i="2"/>
  <c r="S281" i="2" s="1"/>
  <c r="P64" i="2"/>
  <c r="S64" i="2" s="1"/>
  <c r="P280" i="2"/>
  <c r="S280" i="2" s="1"/>
  <c r="P251" i="2"/>
  <c r="S251" i="2" s="1"/>
  <c r="P125" i="2"/>
  <c r="S125" i="2" s="1"/>
  <c r="P259" i="2"/>
  <c r="S259" i="2" s="1"/>
  <c r="P205" i="2"/>
  <c r="S205" i="2" s="1"/>
  <c r="P82" i="2"/>
  <c r="S82" i="2" s="1"/>
  <c r="P123" i="2"/>
  <c r="S123" i="2" s="1"/>
  <c r="P257" i="2"/>
  <c r="S257" i="2" s="1"/>
  <c r="P111" i="2"/>
  <c r="S111" i="2" s="1"/>
  <c r="P121" i="2"/>
  <c r="S121" i="2" s="1"/>
  <c r="P245" i="2"/>
  <c r="S245" i="2" s="1"/>
  <c r="P217" i="2"/>
  <c r="S217" i="2" s="1"/>
  <c r="P101" i="2"/>
  <c r="S101" i="2" s="1"/>
  <c r="P271" i="2"/>
  <c r="S271" i="2" s="1"/>
  <c r="P139" i="2"/>
  <c r="S139" i="2" s="1"/>
  <c r="P129" i="2"/>
  <c r="S129" i="2" s="1"/>
  <c r="P118" i="2"/>
  <c r="S118" i="2" s="1"/>
  <c r="P170" i="2"/>
  <c r="S170" i="2" s="1"/>
  <c r="P288" i="2"/>
  <c r="S288" i="2" s="1"/>
  <c r="P20" i="2"/>
  <c r="S20" i="2" s="1"/>
  <c r="O6" i="1"/>
  <c r="R6" i="1" s="1"/>
  <c r="O18" i="1"/>
  <c r="R18" i="1" s="1"/>
  <c r="P93" i="2"/>
  <c r="S93" i="2" s="1"/>
  <c r="P65" i="2"/>
  <c r="S65" i="2" s="1"/>
  <c r="P98" i="2"/>
  <c r="S98" i="2" s="1"/>
  <c r="P222" i="2"/>
  <c r="S222" i="2" s="1"/>
  <c r="P298" i="2"/>
  <c r="S298" i="2" s="1"/>
  <c r="P303" i="2"/>
  <c r="S303" i="2" s="1"/>
  <c r="P38" i="2"/>
  <c r="S38" i="2" s="1"/>
  <c r="P218" i="2"/>
  <c r="S218" i="2" s="1"/>
  <c r="P201" i="2"/>
  <c r="S201" i="2" s="1"/>
  <c r="P235" i="2"/>
  <c r="S235" i="2" s="1"/>
  <c r="P142" i="2"/>
  <c r="S142" i="2" s="1"/>
  <c r="P166" i="2"/>
  <c r="S166" i="2" s="1"/>
  <c r="P42" i="2"/>
  <c r="S42" i="2" s="1"/>
  <c r="P214" i="2"/>
  <c r="S214" i="2" s="1"/>
  <c r="P234" i="2"/>
  <c r="S234" i="2" s="1"/>
  <c r="P58" i="2"/>
  <c r="S58" i="2" s="1"/>
  <c r="P294" i="2"/>
  <c r="S294" i="2" s="1"/>
  <c r="P68" i="2"/>
  <c r="S68" i="2" s="1"/>
  <c r="P136" i="2"/>
  <c r="S136" i="2" s="1"/>
  <c r="P162" i="2"/>
  <c r="S162" i="2" s="1"/>
  <c r="P130" i="2"/>
  <c r="S130" i="2" s="1"/>
  <c r="P25" i="2"/>
  <c r="S25" i="2" s="1"/>
  <c r="P161" i="2"/>
  <c r="S161" i="2" s="1"/>
  <c r="O19" i="1"/>
  <c r="R19" i="1" s="1"/>
  <c r="P31" i="2"/>
  <c r="S31" i="2" s="1"/>
  <c r="P221" i="2"/>
  <c r="S221" i="2" s="1"/>
  <c r="P57" i="2"/>
  <c r="S57" i="2" s="1"/>
  <c r="P48" i="2"/>
  <c r="S48" i="2" s="1"/>
  <c r="P278" i="2"/>
  <c r="S278" i="2" s="1"/>
  <c r="P84" i="2"/>
  <c r="S84" i="2" s="1"/>
  <c r="P47" i="2"/>
  <c r="S47" i="2" s="1"/>
  <c r="P24" i="2"/>
  <c r="S24" i="2" s="1"/>
  <c r="P17" i="2"/>
  <c r="S17" i="2" s="1"/>
  <c r="P78" i="2"/>
  <c r="S78" i="2" s="1"/>
  <c r="P71" i="2"/>
  <c r="S71" i="2" s="1"/>
  <c r="P241" i="2"/>
  <c r="S241" i="2" s="1"/>
  <c r="P310" i="2"/>
  <c r="S310" i="2" s="1"/>
  <c r="P215" i="2"/>
  <c r="S215" i="2" s="1"/>
  <c r="P267" i="2"/>
  <c r="S267" i="2" s="1"/>
  <c r="P272" i="2"/>
  <c r="S272" i="2" s="1"/>
  <c r="P242" i="2"/>
  <c r="S242" i="2" s="1"/>
  <c r="P109" i="2"/>
  <c r="S109" i="2" s="1"/>
  <c r="P10" i="2"/>
  <c r="S10" i="2" s="1"/>
  <c r="P66" i="2"/>
  <c r="S66" i="2" s="1"/>
  <c r="P192" i="2"/>
  <c r="S192" i="2" s="1"/>
  <c r="P149" i="2"/>
  <c r="S149" i="2" s="1"/>
  <c r="P160" i="2"/>
  <c r="S160" i="2" s="1"/>
  <c r="P79" i="2"/>
  <c r="S79" i="2" s="1"/>
  <c r="P150" i="2"/>
  <c r="S150" i="2" s="1"/>
  <c r="P34" i="2"/>
  <c r="S34" i="2" s="1"/>
  <c r="P52" i="2"/>
  <c r="S52" i="2" s="1"/>
  <c r="P75" i="2"/>
  <c r="S75" i="2" s="1"/>
  <c r="P209" i="2"/>
  <c r="S209" i="2" s="1"/>
  <c r="P92" i="2"/>
  <c r="S92" i="2" s="1"/>
  <c r="P305" i="2"/>
  <c r="S305" i="2" s="1"/>
  <c r="P202" i="2"/>
  <c r="S202" i="2" s="1"/>
  <c r="P199" i="2"/>
  <c r="S199" i="2" s="1"/>
  <c r="P33" i="2"/>
  <c r="S33" i="2" s="1"/>
  <c r="P89" i="2"/>
  <c r="S89" i="2" s="1"/>
  <c r="P45" i="2"/>
  <c r="S45" i="2" s="1"/>
  <c r="P270" i="2"/>
  <c r="S270" i="2" s="1"/>
  <c r="P138" i="2"/>
  <c r="S138" i="2" s="1"/>
  <c r="P85" i="2"/>
  <c r="S85" i="2" s="1"/>
  <c r="P265" i="2"/>
  <c r="S265" i="2" s="1"/>
  <c r="P76" i="2"/>
  <c r="S76" i="2" s="1"/>
  <c r="P22" i="2"/>
  <c r="S22" i="2" s="1"/>
  <c r="P90" i="2"/>
  <c r="S90" i="2" s="1"/>
  <c r="P302" i="2"/>
  <c r="S302" i="2" s="1"/>
  <c r="P284" i="2"/>
  <c r="S284" i="2" s="1"/>
  <c r="P283" i="2"/>
  <c r="S283" i="2" s="1"/>
  <c r="P239" i="2"/>
  <c r="S239" i="2" s="1"/>
  <c r="P197" i="2"/>
  <c r="S197" i="2" s="1"/>
  <c r="P223" i="2"/>
  <c r="S223" i="2" s="1"/>
  <c r="P172" i="2"/>
  <c r="S172" i="2" s="1"/>
  <c r="P117" i="2"/>
  <c r="S117" i="2" s="1"/>
  <c r="P229" i="2"/>
  <c r="S229" i="2" s="1"/>
  <c r="P230" i="2"/>
  <c r="S230" i="2" s="1"/>
  <c r="P67" i="2"/>
  <c r="S67" i="2" s="1"/>
  <c r="P16" i="2"/>
  <c r="S16" i="2" s="1"/>
  <c r="P141" i="2"/>
  <c r="S141" i="2" s="1"/>
  <c r="P77" i="2"/>
  <c r="S77" i="2" s="1"/>
  <c r="P152" i="2"/>
  <c r="S152" i="2" s="1"/>
  <c r="P304" i="2"/>
  <c r="S304" i="2" s="1"/>
  <c r="P240" i="2"/>
  <c r="S240" i="2" s="1"/>
  <c r="P87" i="2"/>
  <c r="S87" i="2" s="1"/>
  <c r="P157" i="2"/>
  <c r="S157" i="2" s="1"/>
  <c r="P41" i="2"/>
  <c r="S41" i="2" s="1"/>
  <c r="P147" i="2"/>
  <c r="S147" i="2" s="1"/>
  <c r="P151" i="2"/>
  <c r="S151" i="2" s="1"/>
  <c r="P232" i="2"/>
  <c r="S232" i="2" s="1"/>
  <c r="P210" i="2"/>
  <c r="S210" i="2" s="1"/>
  <c r="P308" i="2"/>
  <c r="S308" i="2" s="1"/>
  <c r="P301" i="2"/>
  <c r="S301" i="2" s="1"/>
  <c r="P99" i="2"/>
  <c r="S99" i="2" s="1"/>
  <c r="P21" i="2"/>
  <c r="S21" i="2" s="1"/>
  <c r="P140" i="2"/>
  <c r="S140" i="2" s="1"/>
  <c r="P23" i="2"/>
  <c r="S23" i="2" s="1"/>
  <c r="P106" i="2"/>
  <c r="S106" i="2" s="1"/>
  <c r="P279" i="2"/>
  <c r="S279" i="2" s="1"/>
  <c r="P187" i="2"/>
  <c r="S187" i="2" s="1"/>
  <c r="P227" i="2"/>
  <c r="S227" i="2" s="1"/>
  <c r="P208" i="2"/>
  <c r="S208" i="2" s="1"/>
  <c r="P253" i="2"/>
  <c r="S253" i="2" s="1"/>
  <c r="P238" i="2"/>
  <c r="S238" i="2" s="1"/>
  <c r="P35" i="2"/>
  <c r="S35" i="2" s="1"/>
  <c r="P196" i="2"/>
  <c r="S196" i="2" s="1"/>
  <c r="P155" i="2"/>
  <c r="S155" i="2" s="1"/>
  <c r="P266" i="2"/>
  <c r="S266" i="2" s="1"/>
  <c r="P255" i="2"/>
  <c r="S255" i="2" s="1"/>
  <c r="P224" i="2"/>
  <c r="S224" i="2" s="1"/>
  <c r="P275" i="2"/>
  <c r="S275" i="2" s="1"/>
  <c r="P104" i="2"/>
  <c r="S104" i="2" s="1"/>
  <c r="P100" i="2"/>
  <c r="S100" i="2" s="1"/>
  <c r="P219" i="2"/>
  <c r="S219" i="2" s="1"/>
  <c r="P46" i="2"/>
  <c r="S46" i="2" s="1"/>
  <c r="P37" i="2"/>
  <c r="S37" i="2" s="1"/>
  <c r="P276" i="2"/>
  <c r="S276" i="2" s="1"/>
  <c r="P204" i="2"/>
  <c r="S204" i="2" s="1"/>
  <c r="P148" i="2"/>
  <c r="S148" i="2" s="1"/>
  <c r="P14" i="2"/>
  <c r="S14" i="2" s="1"/>
  <c r="P226" i="2"/>
  <c r="S226" i="2" s="1"/>
  <c r="P178" i="2"/>
  <c r="S178" i="2" s="1"/>
  <c r="P116" i="2"/>
  <c r="S116" i="2" s="1"/>
  <c r="P181" i="2"/>
  <c r="S181" i="2" s="1"/>
  <c r="P8" i="2"/>
  <c r="S8" i="2" s="1"/>
  <c r="P55" i="2"/>
  <c r="S55" i="2" s="1"/>
  <c r="P30" i="2"/>
  <c r="S30" i="2" s="1"/>
  <c r="P132" i="2"/>
  <c r="S132" i="2" s="1"/>
  <c r="P96" i="2"/>
  <c r="S96" i="2" s="1"/>
  <c r="P248" i="2"/>
  <c r="S248" i="2" s="1"/>
  <c r="P306" i="2"/>
  <c r="S306" i="2" s="1"/>
  <c r="P19" i="2"/>
  <c r="S19" i="2" s="1"/>
  <c r="P113" i="2"/>
  <c r="S113" i="2" s="1"/>
  <c r="P56" i="2"/>
  <c r="S56" i="2" s="1"/>
  <c r="P176" i="2"/>
  <c r="S176" i="2" s="1"/>
  <c r="P285" i="2"/>
  <c r="S285" i="2" s="1"/>
  <c r="P247" i="2"/>
  <c r="S247" i="2" s="1"/>
  <c r="P182" i="2"/>
  <c r="S182" i="2" s="1"/>
  <c r="P171" i="2"/>
  <c r="S171" i="2" s="1"/>
  <c r="P159" i="2"/>
  <c r="S159" i="2" s="1"/>
  <c r="P216" i="2"/>
  <c r="S216" i="2" s="1"/>
  <c r="P263" i="2"/>
  <c r="S263" i="2" s="1"/>
  <c r="P94" i="2"/>
  <c r="S94" i="2" s="1"/>
  <c r="P174" i="2"/>
  <c r="S174" i="2" s="1"/>
  <c r="P13" i="2"/>
  <c r="S13" i="2" s="1"/>
  <c r="P189" i="2"/>
  <c r="S189" i="2" s="1"/>
  <c r="P53" i="2"/>
  <c r="S53" i="2" s="1"/>
  <c r="P164" i="2"/>
  <c r="S164" i="2" s="1"/>
  <c r="P115" i="2"/>
  <c r="S115" i="2" s="1"/>
  <c r="P73" i="2"/>
  <c r="S73" i="2" s="1"/>
  <c r="P282" i="2"/>
  <c r="S282" i="2" s="1"/>
  <c r="P244" i="2"/>
  <c r="S244" i="2" s="1"/>
  <c r="P105" i="2"/>
  <c r="S105" i="2" s="1"/>
  <c r="P18" i="2"/>
  <c r="S18" i="2" s="1"/>
  <c r="P80" i="2"/>
  <c r="S80" i="2" s="1"/>
  <c r="P40" i="2"/>
  <c r="S40" i="2" s="1"/>
  <c r="P231" i="2"/>
  <c r="S231" i="2" s="1"/>
  <c r="P246" i="2"/>
  <c r="S246" i="2" s="1"/>
  <c r="P145" i="2"/>
  <c r="S145" i="2" s="1"/>
  <c r="P54" i="2"/>
  <c r="S54" i="2" s="1"/>
  <c r="P131" i="2"/>
  <c r="S131" i="2" s="1"/>
  <c r="P158" i="2"/>
  <c r="S158" i="2" s="1"/>
  <c r="P91" i="2"/>
  <c r="S91" i="2" s="1"/>
  <c r="P26" i="2"/>
  <c r="S26" i="2" s="1"/>
  <c r="P213" i="2"/>
  <c r="S213" i="2" s="1"/>
  <c r="P292" i="2"/>
  <c r="S292" i="2" s="1"/>
  <c r="P154" i="2"/>
  <c r="S154" i="2" s="1"/>
  <c r="P97" i="2"/>
  <c r="S97" i="2" s="1"/>
  <c r="P293" i="2"/>
  <c r="S293" i="2" s="1"/>
  <c r="P177" i="2"/>
  <c r="S177" i="2" s="1"/>
  <c r="P83" i="2"/>
  <c r="S83" i="2" s="1"/>
  <c r="P39" i="2"/>
  <c r="S39" i="2" s="1"/>
  <c r="P236" i="2"/>
  <c r="S236" i="2" s="1"/>
  <c r="P260" i="2"/>
  <c r="S260" i="2" s="1"/>
  <c r="P300" i="2"/>
  <c r="S300" i="2" s="1"/>
  <c r="P186" i="2"/>
  <c r="S186" i="2" s="1"/>
  <c r="P249" i="2"/>
  <c r="S249" i="2" s="1"/>
  <c r="P60" i="2"/>
  <c r="S60" i="2" s="1"/>
  <c r="P290" i="2"/>
  <c r="S290" i="2" s="1"/>
  <c r="P286" i="2"/>
  <c r="S286" i="2" s="1"/>
  <c r="P32" i="2"/>
  <c r="S32" i="2" s="1"/>
  <c r="P72" i="2"/>
  <c r="S72" i="2" s="1"/>
  <c r="P44" i="2"/>
  <c r="S44" i="2" s="1"/>
  <c r="P146" i="2"/>
  <c r="S146" i="2" s="1"/>
  <c r="P95" i="2"/>
  <c r="S95" i="2" s="1"/>
  <c r="P29" i="2"/>
  <c r="S29" i="2" s="1"/>
  <c r="P61" i="2"/>
  <c r="S61" i="2" s="1"/>
  <c r="P194" i="2"/>
  <c r="S194" i="2" s="1"/>
  <c r="P185" i="2"/>
  <c r="S185" i="2" s="1"/>
  <c r="P126" i="2"/>
  <c r="S126" i="2" s="1"/>
  <c r="P167" i="2"/>
  <c r="S167" i="2" s="1"/>
  <c r="P261" i="2"/>
  <c r="S261" i="2" s="1"/>
  <c r="P212" i="2"/>
  <c r="S212" i="2" s="1"/>
  <c r="P63" i="2"/>
  <c r="S63" i="2" s="1"/>
  <c r="P269" i="2"/>
  <c r="S269" i="2" s="1"/>
  <c r="P153" i="2"/>
  <c r="S153" i="2" s="1"/>
  <c r="P134" i="2"/>
  <c r="S134" i="2" s="1"/>
  <c r="P188" i="2"/>
  <c r="S188" i="2" s="1"/>
  <c r="P237" i="2"/>
  <c r="S237" i="2" s="1"/>
  <c r="P289" i="2"/>
  <c r="S289" i="2" s="1"/>
  <c r="P81" i="2"/>
  <c r="S81" i="2" s="1"/>
  <c r="P307" i="2"/>
  <c r="S307" i="2" s="1"/>
  <c r="P12" i="2"/>
  <c r="S12" i="2" s="1"/>
  <c r="P243" i="2"/>
  <c r="S243" i="2" s="1"/>
  <c r="P15" i="2"/>
  <c r="S15" i="2" s="1"/>
  <c r="P74" i="2"/>
  <c r="S74" i="2" s="1"/>
  <c r="P200" i="2"/>
  <c r="S200" i="2" s="1"/>
  <c r="P49" i="2"/>
  <c r="S49" i="2" s="1"/>
  <c r="P291" i="2"/>
  <c r="S291" i="2" s="1"/>
  <c r="P119" i="2"/>
  <c r="S119" i="2" s="1"/>
  <c r="P220" i="2"/>
  <c r="S220" i="2" s="1"/>
  <c r="P274" i="2"/>
  <c r="S274" i="2" s="1"/>
  <c r="P250" i="2"/>
  <c r="S250" i="2" s="1"/>
  <c r="P43" i="2"/>
  <c r="S43" i="2" s="1"/>
  <c r="P295" i="2"/>
  <c r="S295" i="2" s="1"/>
  <c r="P184" i="2"/>
  <c r="S184" i="2" s="1"/>
  <c r="P88" i="2"/>
  <c r="S88" i="2" s="1"/>
  <c r="P143" i="2"/>
  <c r="S143" i="2" s="1"/>
  <c r="P103" i="2"/>
  <c r="S103" i="2" s="1"/>
  <c r="P86" i="2"/>
  <c r="S86" i="2" s="1"/>
  <c r="P70" i="2"/>
  <c r="S70" i="2" s="1"/>
  <c r="P122" i="2"/>
  <c r="S122" i="2" s="1"/>
  <c r="P297" i="2"/>
  <c r="S297" i="2" s="1"/>
  <c r="P127" i="2"/>
  <c r="S127" i="2" s="1"/>
  <c r="P6" i="2"/>
  <c r="S6" i="2" s="1"/>
  <c r="P296" i="2"/>
  <c r="S296" i="2" s="1"/>
  <c r="P5" i="2"/>
  <c r="S5" i="2" s="1"/>
  <c r="P277" i="2"/>
  <c r="S277" i="2" s="1"/>
  <c r="P7" i="2"/>
  <c r="S7" i="2" s="1"/>
  <c r="P264" i="2"/>
  <c r="S264" i="2" s="1"/>
  <c r="P168" i="2"/>
  <c r="S168" i="2" s="1"/>
  <c r="P183" i="2"/>
  <c r="S183" i="2" s="1"/>
  <c r="P195" i="2"/>
  <c r="S195" i="2" s="1"/>
  <c r="P169" i="2"/>
  <c r="S169" i="2" s="1"/>
  <c r="P9" i="2"/>
  <c r="S9" i="2" s="1"/>
  <c r="P256" i="2"/>
  <c r="S256" i="2" s="1"/>
  <c r="P27" i="2"/>
  <c r="S27" i="2" s="1"/>
  <c r="P193" i="2"/>
  <c r="S193" i="2" s="1"/>
  <c r="P36" i="2"/>
  <c r="S36" i="2" s="1"/>
  <c r="P51" i="2"/>
  <c r="S51" i="2" s="1"/>
  <c r="P225" i="2"/>
  <c r="S225" i="2" s="1"/>
  <c r="P124" i="2"/>
  <c r="S124" i="2" s="1"/>
  <c r="P135" i="2"/>
  <c r="S135" i="2" s="1"/>
  <c r="O17" i="1"/>
  <c r="R17" i="1" s="1"/>
  <c r="O9" i="1"/>
  <c r="R9" i="1" s="1"/>
  <c r="O5" i="1"/>
  <c r="R5" i="1" s="1"/>
  <c r="O23" i="1"/>
  <c r="R23" i="1" s="1"/>
  <c r="O12" i="1"/>
  <c r="R12" i="1" s="1"/>
  <c r="O7" i="1"/>
  <c r="R7" i="1" s="1"/>
  <c r="O11" i="1"/>
  <c r="R11" i="1" s="1"/>
  <c r="O13" i="1"/>
  <c r="R13" i="1" s="1"/>
  <c r="O24" i="1"/>
  <c r="R24" i="1" s="1"/>
  <c r="O21" i="1"/>
  <c r="O10" i="1"/>
  <c r="O14" i="1"/>
  <c r="O22" i="1"/>
  <c r="O29" i="1"/>
  <c r="O25" i="1"/>
  <c r="O28" i="1"/>
  <c r="O15" i="1"/>
  <c r="O20" i="1"/>
  <c r="Q21" i="1" l="1"/>
  <c r="R21" i="1" s="1"/>
  <c r="Q14" i="1"/>
  <c r="R14" i="1" s="1"/>
  <c r="Q10" i="1"/>
  <c r="R10" i="1" s="1"/>
  <c r="Q15" i="1"/>
  <c r="R15" i="1" s="1"/>
  <c r="Q22" i="1"/>
  <c r="R22" i="1" s="1"/>
  <c r="Q28" i="1"/>
  <c r="R28" i="1" s="1"/>
  <c r="Q20" i="1"/>
  <c r="R20" i="1" s="1"/>
  <c r="Q29" i="1"/>
  <c r="R29" i="1" s="1"/>
  <c r="Q25" i="1"/>
  <c r="R25" i="1" s="1"/>
</calcChain>
</file>

<file path=xl/comments1.xml><?xml version="1.0" encoding="utf-8"?>
<comments xmlns="http://schemas.openxmlformats.org/spreadsheetml/2006/main">
  <authors>
    <author>JV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JV: včetně proběhlého posledního ročníku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Jarda</author>
  </authors>
  <commentList>
    <comment ref="H4" authorId="0" shapeId="0">
      <text>
        <r>
          <rPr>
            <b/>
            <sz val="8"/>
            <color indexed="81"/>
            <rFont val="Tahoma"/>
            <family val="2"/>
            <charset val="238"/>
          </rPr>
          <t>Jarda:</t>
        </r>
        <r>
          <rPr>
            <sz val="8"/>
            <color indexed="81"/>
            <rFont val="Tahoma"/>
            <family val="2"/>
            <charset val="238"/>
          </rPr>
          <t xml:space="preserve">
včetně posledního
 proběhlého ročníku VK</t>
        </r>
      </text>
    </comment>
  </commentList>
</comments>
</file>

<file path=xl/sharedStrings.xml><?xml version="1.0" encoding="utf-8"?>
<sst xmlns="http://schemas.openxmlformats.org/spreadsheetml/2006/main" count="396" uniqueCount="372">
  <si>
    <t>startovní číslo</t>
  </si>
  <si>
    <t>příjmení a jméno</t>
  </si>
  <si>
    <t>počet startů</t>
  </si>
  <si>
    <t>datum
narození</t>
  </si>
  <si>
    <t>ročník
narození</t>
  </si>
  <si>
    <t>čas</t>
  </si>
  <si>
    <t>čas letos
versus
čas vloni
+ zhoršení
- zlepšení</t>
  </si>
  <si>
    <t>body - věk</t>
  </si>
  <si>
    <t>body - čas</t>
  </si>
  <si>
    <t>body celkem
(věk + čas)</t>
  </si>
  <si>
    <t>pomocné výpočty
 a hodnoty</t>
  </si>
  <si>
    <r>
      <rPr>
        <b/>
        <sz val="10"/>
        <rFont val="Arial"/>
        <family val="2"/>
        <charset val="238"/>
      </rPr>
      <t>ROČŇÁKOVÁ</t>
    </r>
    <r>
      <rPr>
        <sz val="10"/>
        <rFont val="Arial"/>
        <family val="2"/>
        <charset val="238"/>
      </rPr>
      <t xml:space="preserve">  Miloslava</t>
    </r>
  </si>
  <si>
    <r>
      <rPr>
        <b/>
        <sz val="10"/>
        <rFont val="Arial"/>
        <family val="2"/>
        <charset val="238"/>
      </rPr>
      <t>DVORSKÁ</t>
    </r>
    <r>
      <rPr>
        <sz val="10"/>
        <rFont val="Arial"/>
        <family val="2"/>
        <charset val="238"/>
      </rPr>
      <t xml:space="preserve"> Hana        </t>
    </r>
  </si>
  <si>
    <r>
      <rPr>
        <b/>
        <sz val="10"/>
        <rFont val="Arial"/>
        <family val="2"/>
        <charset val="238"/>
      </rPr>
      <t>JANSOVÁ</t>
    </r>
    <r>
      <rPr>
        <sz val="10"/>
        <rFont val="Arial"/>
        <family val="2"/>
        <charset val="238"/>
      </rPr>
      <t xml:space="preserve">  Jitka</t>
    </r>
  </si>
  <si>
    <r>
      <rPr>
        <b/>
        <sz val="10"/>
        <rFont val="Arial"/>
        <family val="2"/>
        <charset val="238"/>
      </rPr>
      <t>PILAŘOVÁ</t>
    </r>
    <r>
      <rPr>
        <sz val="10"/>
        <rFont val="Arial"/>
        <family val="2"/>
        <charset val="238"/>
      </rPr>
      <t xml:space="preserve">  Ivana</t>
    </r>
  </si>
  <si>
    <r>
      <rPr>
        <b/>
        <sz val="10"/>
        <rFont val="Arial"/>
        <family val="2"/>
        <charset val="238"/>
      </rPr>
      <t>MÍKOVÁ</t>
    </r>
    <r>
      <rPr>
        <sz val="10"/>
        <rFont val="Arial"/>
        <family val="2"/>
        <charset val="238"/>
      </rPr>
      <t xml:space="preserve"> Zuzana</t>
    </r>
  </si>
  <si>
    <r>
      <rPr>
        <b/>
        <sz val="10"/>
        <rFont val="Arial"/>
        <family val="2"/>
        <charset val="238"/>
      </rPr>
      <t>KOUBKOVÁ</t>
    </r>
    <r>
      <rPr>
        <sz val="10"/>
        <rFont val="Arial"/>
        <family val="2"/>
        <charset val="238"/>
      </rPr>
      <t xml:space="preserve">  Ilona   </t>
    </r>
  </si>
  <si>
    <r>
      <rPr>
        <b/>
        <sz val="10"/>
        <rFont val="Arial"/>
        <family val="2"/>
        <charset val="238"/>
      </rPr>
      <t>VALENTOVÁ</t>
    </r>
    <r>
      <rPr>
        <sz val="10"/>
        <rFont val="Arial"/>
        <family val="2"/>
        <charset val="238"/>
      </rPr>
      <t xml:space="preserve">  Zita</t>
    </r>
  </si>
  <si>
    <r>
      <rPr>
        <b/>
        <sz val="10"/>
        <rFont val="Arial"/>
        <family val="2"/>
        <charset val="238"/>
      </rPr>
      <t>ŠENKOVÁ</t>
    </r>
    <r>
      <rPr>
        <sz val="10"/>
        <rFont val="Arial"/>
        <family val="2"/>
        <charset val="238"/>
      </rPr>
      <t xml:space="preserve">  Hana</t>
    </r>
  </si>
  <si>
    <r>
      <rPr>
        <b/>
        <sz val="10"/>
        <rFont val="Arial"/>
        <family val="2"/>
        <charset val="238"/>
      </rPr>
      <t>KADEŘÁBKOVÁ</t>
    </r>
    <r>
      <rPr>
        <sz val="10"/>
        <rFont val="Arial"/>
        <family val="2"/>
        <charset val="238"/>
      </rPr>
      <t xml:space="preserve"> Vanda</t>
    </r>
  </si>
  <si>
    <r>
      <rPr>
        <b/>
        <sz val="10"/>
        <rFont val="Arial"/>
        <family val="2"/>
        <charset val="238"/>
      </rPr>
      <t>POHORSKÝ</t>
    </r>
    <r>
      <rPr>
        <sz val="10"/>
        <rFont val="Arial"/>
        <family val="2"/>
        <charset val="238"/>
      </rPr>
      <t xml:space="preserve">  Ivan</t>
    </r>
  </si>
  <si>
    <r>
      <rPr>
        <b/>
        <sz val="10"/>
        <rFont val="Arial"/>
        <family val="2"/>
        <charset val="238"/>
      </rPr>
      <t>ČECH</t>
    </r>
    <r>
      <rPr>
        <sz val="10"/>
        <rFont val="Arial"/>
        <family val="2"/>
        <charset val="238"/>
      </rPr>
      <t xml:space="preserve">  Karel</t>
    </r>
  </si>
  <si>
    <r>
      <rPr>
        <b/>
        <sz val="10"/>
        <rFont val="Arial"/>
        <family val="2"/>
        <charset val="238"/>
      </rPr>
      <t>BEDNÁŘ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</si>
  <si>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>SADIL</t>
    </r>
    <r>
      <rPr>
        <sz val="10"/>
        <rFont val="Arial"/>
        <family val="2"/>
        <charset val="238"/>
      </rPr>
      <t xml:space="preserve">  Zbyněk</t>
    </r>
  </si>
  <si>
    <r>
      <rPr>
        <b/>
        <sz val="10"/>
        <rFont val="Arial"/>
        <family val="2"/>
        <charset val="238"/>
      </rPr>
      <t>BABÁNEK</t>
    </r>
    <r>
      <rPr>
        <sz val="10"/>
        <rFont val="Arial"/>
        <family val="2"/>
        <charset val="238"/>
      </rPr>
      <t xml:space="preserve">  Karel </t>
    </r>
  </si>
  <si>
    <r>
      <rPr>
        <b/>
        <sz val="10"/>
        <rFont val="Arial"/>
        <family val="2"/>
        <charset val="238"/>
      </rPr>
      <t>NOVOTNÝ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</si>
  <si>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PASLER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</si>
  <si>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ŠIMO</t>
    </r>
    <r>
      <rPr>
        <sz val="10"/>
        <rFont val="Arial"/>
        <family val="2"/>
        <charset val="238"/>
      </rPr>
      <t>N  Miloš</t>
    </r>
  </si>
  <si>
    <r>
      <rPr>
        <b/>
        <sz val="10"/>
        <rFont val="Arial"/>
        <family val="2"/>
        <charset val="238"/>
      </rPr>
      <t>POLÁK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</si>
  <si>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EZECHIÁŠ</t>
    </r>
    <r>
      <rPr>
        <sz val="10"/>
        <rFont val="Arial"/>
        <family val="2"/>
        <charset val="238"/>
      </rPr>
      <t xml:space="preserve">  Michal</t>
    </r>
  </si>
  <si>
    <r>
      <rPr>
        <b/>
        <sz val="10"/>
        <rFont val="Arial"/>
        <family val="2"/>
        <charset val="238"/>
      </rPr>
      <t xml:space="preserve">MATIÁŠEK </t>
    </r>
    <r>
      <rPr>
        <sz val="10"/>
        <rFont val="Arial"/>
        <family val="2"/>
        <charset val="238"/>
      </rPr>
      <t xml:space="preserve"> Petr</t>
    </r>
  </si>
  <si>
    <r>
      <rPr>
        <b/>
        <sz val="10"/>
        <rFont val="Arial"/>
        <family val="2"/>
        <charset val="238"/>
      </rPr>
      <t>DRŠKA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</si>
  <si>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>SYSEL</t>
    </r>
    <r>
      <rPr>
        <sz val="10"/>
        <rFont val="Arial"/>
        <family val="2"/>
        <charset val="238"/>
      </rPr>
      <t xml:space="preserve">  Zdeněk</t>
    </r>
  </si>
  <si>
    <r>
      <rPr>
        <b/>
        <sz val="10"/>
        <rFont val="Arial"/>
        <family val="2"/>
        <charset val="238"/>
      </rPr>
      <t>SEDLÁK</t>
    </r>
    <r>
      <rPr>
        <sz val="10"/>
        <rFont val="Arial"/>
        <family val="2"/>
        <charset val="238"/>
      </rPr>
      <t xml:space="preserve">  Luděk</t>
    </r>
  </si>
  <si>
    <r>
      <rPr>
        <b/>
        <sz val="10"/>
        <rFont val="Arial"/>
        <family val="2"/>
        <charset val="238"/>
      </rPr>
      <t>ULRICH</t>
    </r>
    <r>
      <rPr>
        <sz val="10"/>
        <rFont val="Arial"/>
        <family val="2"/>
        <charset val="238"/>
      </rPr>
      <t xml:space="preserve">  Josef</t>
    </r>
  </si>
  <si>
    <r>
      <rPr>
        <b/>
        <sz val="10"/>
        <rFont val="Arial"/>
        <family val="2"/>
        <charset val="238"/>
      </rPr>
      <t>PETERKA</t>
    </r>
    <r>
      <rPr>
        <sz val="10"/>
        <rFont val="Arial"/>
        <family val="2"/>
        <charset val="238"/>
      </rPr>
      <t xml:space="preserve">  František</t>
    </r>
  </si>
  <si>
    <r>
      <rPr>
        <b/>
        <sz val="10"/>
        <rFont val="Arial"/>
        <family val="2"/>
        <charset val="238"/>
      </rPr>
      <t>MORAVEC</t>
    </r>
    <r>
      <rPr>
        <sz val="10"/>
        <rFont val="Arial"/>
        <family val="2"/>
        <charset val="238"/>
      </rPr>
      <t xml:space="preserve">  Karel</t>
    </r>
  </si>
  <si>
    <r>
      <rPr>
        <b/>
        <sz val="10"/>
        <rFont val="Arial"/>
        <family val="2"/>
        <charset val="238"/>
      </rPr>
      <t>LACIGA</t>
    </r>
    <r>
      <rPr>
        <sz val="10"/>
        <rFont val="Arial"/>
        <family val="2"/>
        <charset val="238"/>
      </rPr>
      <t xml:space="preserve">  Zdeněk</t>
    </r>
  </si>
  <si>
    <r>
      <rPr>
        <b/>
        <sz val="10"/>
        <rFont val="Arial"/>
        <family val="2"/>
        <charset val="238"/>
      </rPr>
      <t>POUSTECKÝ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</si>
  <si>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SEDLÁČEK</t>
    </r>
    <r>
      <rPr>
        <sz val="10"/>
        <rFont val="Arial"/>
        <family val="2"/>
        <charset val="238"/>
      </rPr>
      <t xml:space="preserve">  Otakar</t>
    </r>
  </si>
  <si>
    <r>
      <rPr>
        <b/>
        <sz val="10"/>
        <rFont val="Arial"/>
        <family val="2"/>
        <charset val="238"/>
      </rPr>
      <t xml:space="preserve">KOČÍ </t>
    </r>
    <r>
      <rPr>
        <sz val="10"/>
        <rFont val="Arial"/>
        <family val="2"/>
        <charset val="238"/>
      </rPr>
      <t xml:space="preserve"> Jiří</t>
    </r>
  </si>
  <si>
    <r>
      <rPr>
        <b/>
        <sz val="10"/>
        <rFont val="Arial"/>
        <family val="2"/>
        <charset val="238"/>
      </rPr>
      <t>GE</t>
    </r>
    <r>
      <rPr>
        <sz val="10"/>
        <rFont val="Arial"/>
        <family val="2"/>
        <charset val="238"/>
      </rPr>
      <t xml:space="preserve">  Evžen</t>
    </r>
  </si>
  <si>
    <r>
      <rPr>
        <b/>
        <sz val="10"/>
        <rFont val="Arial"/>
        <family val="2"/>
        <charset val="238"/>
      </rPr>
      <t>HEJTMÁNEK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</si>
  <si>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 xml:space="preserve">PÍCHA </t>
    </r>
    <r>
      <rPr>
        <sz val="10"/>
        <rFont val="Arial"/>
        <family val="2"/>
        <charset val="238"/>
      </rPr>
      <t xml:space="preserve"> Tomáš</t>
    </r>
  </si>
  <si>
    <r>
      <rPr>
        <b/>
        <sz val="10"/>
        <rFont val="Arial"/>
        <family val="2"/>
        <charset val="238"/>
      </rPr>
      <t>PECHEK</t>
    </r>
    <r>
      <rPr>
        <sz val="10"/>
        <rFont val="Arial"/>
        <family val="2"/>
        <charset val="238"/>
      </rPr>
      <t xml:space="preserve">  František</t>
    </r>
  </si>
  <si>
    <r>
      <rPr>
        <b/>
        <sz val="10"/>
        <rFont val="Arial"/>
        <family val="2"/>
        <charset val="238"/>
      </rPr>
      <t>SMRČKA</t>
    </r>
    <r>
      <rPr>
        <sz val="10"/>
        <rFont val="Arial"/>
        <family val="2"/>
        <charset val="238"/>
      </rPr>
      <t xml:space="preserve">  Miloš</t>
    </r>
  </si>
  <si>
    <r>
      <rPr>
        <b/>
        <sz val="10"/>
        <rFont val="Arial"/>
        <family val="2"/>
        <charset val="238"/>
      </rPr>
      <t>PODROUŽEK</t>
    </r>
    <r>
      <rPr>
        <sz val="10"/>
        <rFont val="Arial"/>
        <family val="2"/>
        <charset val="238"/>
      </rPr>
      <t xml:space="preserve">  Vladimír</t>
    </r>
  </si>
  <si>
    <r>
      <rPr>
        <b/>
        <sz val="10"/>
        <rFont val="Arial"/>
        <family val="2"/>
        <charset val="238"/>
      </rPr>
      <t>ŘEHOLA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</si>
  <si>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ELIÁŠ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</si>
  <si>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MLÁTEK</t>
    </r>
    <r>
      <rPr>
        <sz val="10"/>
        <rFont val="Arial"/>
        <family val="2"/>
        <charset val="238"/>
      </rPr>
      <t xml:space="preserve">  Antonín </t>
    </r>
  </si>
  <si>
    <r>
      <rPr>
        <b/>
        <sz val="10"/>
        <rFont val="Arial"/>
        <family val="2"/>
        <charset val="238"/>
      </rPr>
      <t>KOLSKÝ</t>
    </r>
    <r>
      <rPr>
        <sz val="10"/>
        <rFont val="Arial"/>
        <family val="2"/>
        <charset val="238"/>
      </rPr>
      <t xml:space="preserve">  Alexander</t>
    </r>
  </si>
  <si>
    <r>
      <rPr>
        <b/>
        <sz val="10"/>
        <rFont val="Arial"/>
        <family val="2"/>
        <charset val="238"/>
      </rPr>
      <t xml:space="preserve">RŮŽIČKA </t>
    </r>
    <r>
      <rPr>
        <sz val="10"/>
        <rFont val="Arial"/>
        <family val="2"/>
        <charset val="238"/>
      </rPr>
      <t xml:space="preserve"> Milan </t>
    </r>
  </si>
  <si>
    <r>
      <rPr>
        <b/>
        <sz val="10"/>
        <rFont val="Arial"/>
        <family val="2"/>
        <charset val="238"/>
      </rPr>
      <t>ŠPIČÁK</t>
    </r>
    <r>
      <rPr>
        <sz val="10"/>
        <rFont val="Arial"/>
        <family val="2"/>
        <charset val="238"/>
      </rPr>
      <t xml:space="preserve">  Aleš</t>
    </r>
  </si>
  <si>
    <r>
      <rPr>
        <b/>
        <sz val="10"/>
        <rFont val="Arial"/>
        <family val="2"/>
        <charset val="238"/>
      </rPr>
      <t xml:space="preserve">FUKA </t>
    </r>
    <r>
      <rPr>
        <sz val="10"/>
        <rFont val="Arial"/>
        <family val="2"/>
        <charset val="238"/>
      </rPr>
      <t xml:space="preserve"> Jaroslav</t>
    </r>
  </si>
  <si>
    <r>
      <rPr>
        <b/>
        <sz val="10"/>
        <rFont val="Arial"/>
        <family val="2"/>
        <charset val="238"/>
      </rPr>
      <t xml:space="preserve">FLAŠAR </t>
    </r>
    <r>
      <rPr>
        <sz val="10"/>
        <rFont val="Arial"/>
        <family val="2"/>
        <charset val="238"/>
      </rPr>
      <t xml:space="preserve"> Jan</t>
    </r>
  </si>
  <si>
    <r>
      <rPr>
        <b/>
        <sz val="10"/>
        <rFont val="Arial"/>
        <family val="2"/>
        <charset val="238"/>
      </rPr>
      <t>FIŠÁK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</si>
  <si>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BARTONĚK</t>
    </r>
    <r>
      <rPr>
        <sz val="10"/>
        <rFont val="Arial"/>
        <family val="2"/>
        <charset val="238"/>
      </rPr>
      <t xml:space="preserve">  Vlastislav</t>
    </r>
  </si>
  <si>
    <r>
      <rPr>
        <b/>
        <sz val="10"/>
        <rFont val="Arial"/>
        <family val="2"/>
        <charset val="238"/>
      </rPr>
      <t>KUČERA</t>
    </r>
    <r>
      <rPr>
        <sz val="10"/>
        <rFont val="Arial"/>
        <family val="2"/>
        <charset val="238"/>
      </rPr>
      <t xml:space="preserve">  Lubomír</t>
    </r>
  </si>
  <si>
    <r>
      <rPr>
        <b/>
        <sz val="10"/>
        <rFont val="Arial"/>
        <family val="2"/>
        <charset val="238"/>
      </rPr>
      <t xml:space="preserve">BEDNÁŘ </t>
    </r>
    <r>
      <rPr>
        <sz val="10"/>
        <rFont val="Arial"/>
        <family val="2"/>
        <charset val="238"/>
      </rPr>
      <t xml:space="preserve"> Karel</t>
    </r>
  </si>
  <si>
    <r>
      <rPr>
        <b/>
        <sz val="10"/>
        <rFont val="Arial"/>
        <family val="2"/>
        <charset val="238"/>
      </rPr>
      <t>NOHYNEK</t>
    </r>
    <r>
      <rPr>
        <sz val="10"/>
        <rFont val="Arial"/>
        <family val="2"/>
        <charset val="238"/>
      </rPr>
      <t xml:space="preserve">  Stanislav</t>
    </r>
  </si>
  <si>
    <r>
      <rPr>
        <b/>
        <sz val="10"/>
        <rFont val="Arial"/>
        <family val="2"/>
        <charset val="238"/>
      </rPr>
      <t>STEJSKAL</t>
    </r>
    <r>
      <rPr>
        <sz val="10"/>
        <rFont val="Arial"/>
        <family val="2"/>
        <charset val="238"/>
      </rPr>
      <t xml:space="preserve">  Petr  </t>
    </r>
  </si>
  <si>
    <r>
      <rPr>
        <b/>
        <sz val="10"/>
        <rFont val="Arial"/>
        <family val="2"/>
        <charset val="238"/>
      </rPr>
      <t>RÁDL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</si>
  <si>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BURIÁNEK</t>
    </r>
    <r>
      <rPr>
        <sz val="10"/>
        <rFont val="Arial"/>
        <family val="2"/>
        <charset val="238"/>
      </rPr>
      <t xml:space="preserve">  Jaromír</t>
    </r>
  </si>
  <si>
    <r>
      <rPr>
        <b/>
        <sz val="10"/>
        <rFont val="Arial"/>
        <family val="2"/>
        <charset val="238"/>
      </rPr>
      <t>ŘEŽÁBEK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</si>
  <si>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>OVČINIKOV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</si>
  <si>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 xml:space="preserve">HUDSKÝ  </t>
    </r>
    <r>
      <rPr>
        <sz val="10"/>
        <rFont val="Arial"/>
        <family val="2"/>
        <charset val="238"/>
      </rPr>
      <t>Aleš</t>
    </r>
  </si>
  <si>
    <r>
      <rPr>
        <b/>
        <sz val="10"/>
        <rFont val="Arial"/>
        <family val="2"/>
        <charset val="238"/>
      </rPr>
      <t>VOTAVA</t>
    </r>
    <r>
      <rPr>
        <sz val="10"/>
        <rFont val="Arial"/>
        <family val="2"/>
        <charset val="238"/>
      </rPr>
      <t xml:space="preserve">  Radomil</t>
    </r>
  </si>
  <si>
    <r>
      <rPr>
        <b/>
        <sz val="10"/>
        <rFont val="Arial"/>
        <family val="2"/>
        <charset val="238"/>
      </rPr>
      <t>PŘIBYL</t>
    </r>
    <r>
      <rPr>
        <sz val="10"/>
        <rFont val="Arial"/>
        <family val="2"/>
        <charset val="238"/>
      </rPr>
      <t xml:space="preserve">  Ivan</t>
    </r>
  </si>
  <si>
    <r>
      <rPr>
        <b/>
        <sz val="10"/>
        <rFont val="Arial"/>
        <family val="2"/>
        <charset val="238"/>
      </rPr>
      <t>SUCHÝ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</si>
  <si>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ŠACHTA</t>
    </r>
    <r>
      <rPr>
        <sz val="10"/>
        <rFont val="Arial"/>
        <family val="2"/>
        <charset val="238"/>
      </rPr>
      <t xml:space="preserve">  Drahomír</t>
    </r>
  </si>
  <si>
    <r>
      <rPr>
        <b/>
        <sz val="10"/>
        <rFont val="Arial"/>
        <family val="2"/>
        <charset val="238"/>
      </rPr>
      <t>LAFEK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</si>
  <si>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>KROFTA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</si>
  <si>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KUDRNÁČ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</si>
  <si>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>POPEL</t>
    </r>
    <r>
      <rPr>
        <sz val="10"/>
        <rFont val="Arial"/>
        <family val="2"/>
        <charset val="238"/>
      </rPr>
      <t xml:space="preserve">  Karel</t>
    </r>
  </si>
  <si>
    <r>
      <rPr>
        <b/>
        <sz val="10"/>
        <rFont val="Arial"/>
        <family val="2"/>
        <charset val="238"/>
      </rPr>
      <t xml:space="preserve">ČERMÁK </t>
    </r>
    <r>
      <rPr>
        <sz val="10"/>
        <rFont val="Arial"/>
        <family val="2"/>
        <charset val="238"/>
      </rPr>
      <t xml:space="preserve"> Jaroslav</t>
    </r>
  </si>
  <si>
    <r>
      <rPr>
        <b/>
        <sz val="10"/>
        <rFont val="Arial"/>
        <family val="2"/>
        <charset val="238"/>
      </rPr>
      <t>VYHNÁLEK</t>
    </r>
    <r>
      <rPr>
        <sz val="10"/>
        <rFont val="Arial"/>
        <family val="2"/>
        <charset val="238"/>
      </rPr>
      <t xml:space="preserve">  Karel</t>
    </r>
  </si>
  <si>
    <r>
      <rPr>
        <b/>
        <sz val="10"/>
        <rFont val="Arial"/>
        <family val="2"/>
        <charset val="238"/>
      </rPr>
      <t>PIRK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</si>
  <si>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HAVLÍČEK</t>
    </r>
    <r>
      <rPr>
        <sz val="10"/>
        <rFont val="Arial"/>
        <family val="2"/>
        <charset val="238"/>
      </rPr>
      <t xml:space="preserve">  Vladimír</t>
    </r>
  </si>
  <si>
    <r>
      <rPr>
        <b/>
        <sz val="10"/>
        <rFont val="Arial"/>
        <family val="2"/>
        <charset val="238"/>
      </rPr>
      <t>ČEJKA</t>
    </r>
    <r>
      <rPr>
        <sz val="10"/>
        <rFont val="Arial"/>
        <family val="2"/>
        <charset val="238"/>
      </rPr>
      <t xml:space="preserve">  Lubomír</t>
    </r>
  </si>
  <si>
    <r>
      <rPr>
        <b/>
        <sz val="10"/>
        <rFont val="Arial"/>
        <family val="2"/>
        <charset val="238"/>
      </rPr>
      <t>DOHNA</t>
    </r>
    <r>
      <rPr>
        <sz val="10"/>
        <rFont val="Arial"/>
        <family val="2"/>
        <charset val="238"/>
      </rPr>
      <t>L  David</t>
    </r>
  </si>
  <si>
    <r>
      <rPr>
        <b/>
        <sz val="10"/>
        <rFont val="Arial"/>
        <family val="2"/>
        <charset val="238"/>
      </rPr>
      <t>NOVÁK</t>
    </r>
    <r>
      <rPr>
        <sz val="10"/>
        <rFont val="Arial"/>
        <family val="2"/>
        <charset val="238"/>
      </rPr>
      <t xml:space="preserve">  Vladimír</t>
    </r>
  </si>
  <si>
    <r>
      <rPr>
        <b/>
        <sz val="10"/>
        <rFont val="Arial"/>
        <family val="2"/>
        <charset val="238"/>
      </rPr>
      <t>ADAMÍK</t>
    </r>
    <r>
      <rPr>
        <sz val="10"/>
        <rFont val="Arial"/>
        <family val="2"/>
        <charset val="238"/>
      </rPr>
      <t xml:space="preserve">  Miroslav</t>
    </r>
  </si>
  <si>
    <r>
      <rPr>
        <b/>
        <sz val="10"/>
        <rFont val="Arial"/>
        <family val="2"/>
        <charset val="238"/>
      </rPr>
      <t xml:space="preserve">ČOKRT </t>
    </r>
    <r>
      <rPr>
        <sz val="10"/>
        <rFont val="Arial"/>
        <family val="2"/>
        <charset val="238"/>
      </rPr>
      <t xml:space="preserve"> Václav</t>
    </r>
  </si>
  <si>
    <r>
      <rPr>
        <b/>
        <sz val="10"/>
        <rFont val="Arial"/>
        <family val="2"/>
        <charset val="238"/>
      </rPr>
      <t>ZEMAN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</si>
  <si>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TUNKL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</si>
  <si>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HAVLÍN</t>
    </r>
    <r>
      <rPr>
        <sz val="10"/>
        <rFont val="Arial"/>
        <family val="2"/>
        <charset val="238"/>
      </rPr>
      <t xml:space="preserve">  Josef</t>
    </r>
  </si>
  <si>
    <r>
      <rPr>
        <b/>
        <sz val="10"/>
        <rFont val="Arial"/>
        <family val="2"/>
        <charset val="238"/>
      </rPr>
      <t>NOVÁK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</si>
  <si>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 xml:space="preserve">WERNER  </t>
    </r>
    <r>
      <rPr>
        <sz val="10"/>
        <rFont val="Arial"/>
        <family val="2"/>
        <charset val="238"/>
      </rPr>
      <t>Petr</t>
    </r>
  </si>
  <si>
    <r>
      <rPr>
        <b/>
        <sz val="10"/>
        <rFont val="Arial"/>
        <family val="2"/>
        <charset val="238"/>
      </rPr>
      <t>DORT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</si>
  <si>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OPOLECKÝ</t>
    </r>
    <r>
      <rPr>
        <sz val="10"/>
        <rFont val="Arial"/>
        <family val="2"/>
        <charset val="238"/>
      </rPr>
      <t xml:space="preserve">  Hynek</t>
    </r>
  </si>
  <si>
    <r>
      <rPr>
        <b/>
        <sz val="10"/>
        <rFont val="Arial"/>
        <family val="2"/>
        <charset val="238"/>
      </rPr>
      <t>SOVIŠ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</si>
  <si>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 xml:space="preserve">HAMPL </t>
    </r>
    <r>
      <rPr>
        <sz val="10"/>
        <rFont val="Arial"/>
        <family val="2"/>
        <charset val="238"/>
      </rPr>
      <t xml:space="preserve"> Petr</t>
    </r>
  </si>
  <si>
    <r>
      <rPr>
        <b/>
        <sz val="10"/>
        <rFont val="Arial"/>
        <family val="2"/>
        <charset val="238"/>
      </rPr>
      <t>VANĚK</t>
    </r>
    <r>
      <rPr>
        <sz val="10"/>
        <rFont val="Arial"/>
        <family val="2"/>
        <charset val="238"/>
      </rPr>
      <t xml:space="preserve">  Miloš</t>
    </r>
  </si>
  <si>
    <r>
      <rPr>
        <b/>
        <sz val="10"/>
        <rFont val="Arial"/>
        <family val="2"/>
        <charset val="238"/>
      </rPr>
      <t>NOVOTNÝ</t>
    </r>
    <r>
      <rPr>
        <sz val="10"/>
        <rFont val="Arial"/>
        <family val="2"/>
        <charset val="238"/>
      </rPr>
      <t xml:space="preserve">  Jiří ml.</t>
    </r>
  </si>
  <si>
    <r>
      <rPr>
        <b/>
        <sz val="10"/>
        <rFont val="Arial"/>
        <family val="2"/>
        <charset val="238"/>
      </rPr>
      <t>KEFURT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</si>
  <si>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FOLTÝN</t>
    </r>
    <r>
      <rPr>
        <sz val="10"/>
        <rFont val="Arial"/>
        <family val="2"/>
        <charset val="238"/>
      </rPr>
      <t xml:space="preserve">  Ctirad</t>
    </r>
  </si>
  <si>
    <r>
      <rPr>
        <b/>
        <sz val="10"/>
        <rFont val="Arial"/>
        <family val="2"/>
        <charset val="238"/>
      </rPr>
      <t>MIKÁT</t>
    </r>
    <r>
      <rPr>
        <sz val="10"/>
        <rFont val="Arial"/>
        <family val="2"/>
        <charset val="238"/>
      </rPr>
      <t xml:space="preserve">  Antonín</t>
    </r>
  </si>
  <si>
    <r>
      <rPr>
        <b/>
        <sz val="10"/>
        <rFont val="Arial"/>
        <family val="2"/>
        <charset val="238"/>
      </rPr>
      <t>ČEJKA</t>
    </r>
    <r>
      <rPr>
        <sz val="10"/>
        <rFont val="Arial"/>
        <family val="2"/>
        <charset val="238"/>
      </rPr>
      <t xml:space="preserve">  Václav</t>
    </r>
  </si>
  <si>
    <r>
      <rPr>
        <b/>
        <sz val="10"/>
        <rFont val="Arial"/>
        <family val="2"/>
        <charset val="238"/>
      </rPr>
      <t>MĚCHURA</t>
    </r>
    <r>
      <rPr>
        <sz val="10"/>
        <rFont val="Arial"/>
        <family val="2"/>
        <charset val="238"/>
      </rPr>
      <t xml:space="preserve">  František</t>
    </r>
  </si>
  <si>
    <r>
      <rPr>
        <b/>
        <sz val="10"/>
        <rFont val="Arial"/>
        <family val="2"/>
        <charset val="238"/>
      </rPr>
      <t>LIBRA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</si>
  <si>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>PILÁT</t>
    </r>
    <r>
      <rPr>
        <sz val="10"/>
        <rFont val="Arial"/>
        <family val="2"/>
        <charset val="238"/>
      </rPr>
      <t xml:space="preserve">  Luděk</t>
    </r>
  </si>
  <si>
    <r>
      <rPr>
        <b/>
        <sz val="10"/>
        <rFont val="Arial"/>
        <family val="2"/>
        <charset val="238"/>
      </rPr>
      <t>MEISSNER</t>
    </r>
    <r>
      <rPr>
        <sz val="10"/>
        <rFont val="Arial"/>
        <family val="2"/>
        <charset val="238"/>
      </rPr>
      <t xml:space="preserve">  Rudolf</t>
    </r>
  </si>
  <si>
    <r>
      <rPr>
        <b/>
        <sz val="10"/>
        <rFont val="Arial"/>
        <family val="2"/>
        <charset val="238"/>
      </rPr>
      <t xml:space="preserve">JECH </t>
    </r>
    <r>
      <rPr>
        <sz val="10"/>
        <rFont val="Arial"/>
        <family val="2"/>
        <charset val="238"/>
      </rPr>
      <t xml:space="preserve"> Jaroslav</t>
    </r>
  </si>
  <si>
    <r>
      <rPr>
        <b/>
        <sz val="10"/>
        <rFont val="Arial"/>
        <family val="2"/>
        <charset val="238"/>
      </rPr>
      <t xml:space="preserve">ŠKVOR </t>
    </r>
    <r>
      <rPr>
        <sz val="10"/>
        <rFont val="Arial"/>
        <family val="2"/>
        <charset val="238"/>
      </rPr>
      <t xml:space="preserve"> Petr</t>
    </r>
  </si>
  <si>
    <r>
      <rPr>
        <b/>
        <sz val="10"/>
        <rFont val="Arial"/>
        <family val="2"/>
        <charset val="238"/>
      </rPr>
      <t>DANDA</t>
    </r>
    <r>
      <rPr>
        <sz val="10"/>
        <rFont val="Arial"/>
        <family val="2"/>
        <charset val="238"/>
      </rPr>
      <t xml:space="preserve">  Josef</t>
    </r>
  </si>
  <si>
    <r>
      <rPr>
        <b/>
        <sz val="10"/>
        <rFont val="Arial"/>
        <family val="2"/>
        <charset val="238"/>
      </rPr>
      <t>HAVLÍN</t>
    </r>
    <r>
      <rPr>
        <sz val="10"/>
        <rFont val="Arial"/>
        <family val="2"/>
        <charset val="238"/>
      </rPr>
      <t xml:space="preserve">  Jindřich</t>
    </r>
  </si>
  <si>
    <r>
      <rPr>
        <b/>
        <sz val="10"/>
        <rFont val="Arial"/>
        <family val="2"/>
        <charset val="238"/>
      </rPr>
      <t>PANSKÝ</t>
    </r>
    <r>
      <rPr>
        <sz val="10"/>
        <rFont val="Arial"/>
        <family val="2"/>
        <charset val="238"/>
      </rPr>
      <t xml:space="preserve">  Václav </t>
    </r>
  </si>
  <si>
    <r>
      <rPr>
        <b/>
        <sz val="10"/>
        <rFont val="Arial"/>
        <family val="2"/>
        <charset val="238"/>
      </rPr>
      <t xml:space="preserve">KYSELÝ </t>
    </r>
    <r>
      <rPr>
        <sz val="10"/>
        <rFont val="Arial"/>
        <family val="2"/>
        <charset val="238"/>
      </rPr>
      <t xml:space="preserve"> Pavel</t>
    </r>
  </si>
  <si>
    <r>
      <rPr>
        <b/>
        <sz val="10"/>
        <rFont val="Arial"/>
        <family val="2"/>
        <charset val="238"/>
      </rPr>
      <t>VANĚK</t>
    </r>
    <r>
      <rPr>
        <sz val="10"/>
        <rFont val="Arial"/>
        <family val="2"/>
        <charset val="238"/>
      </rPr>
      <t xml:space="preserve">  Vladimír</t>
    </r>
  </si>
  <si>
    <r>
      <rPr>
        <b/>
        <sz val="10"/>
        <rFont val="Arial"/>
        <family val="2"/>
        <charset val="238"/>
      </rPr>
      <t xml:space="preserve">OPOLECKÝ </t>
    </r>
    <r>
      <rPr>
        <sz val="10"/>
        <rFont val="Arial"/>
        <family val="2"/>
        <charset val="238"/>
      </rPr>
      <t xml:space="preserve"> Dalibor</t>
    </r>
  </si>
  <si>
    <r>
      <rPr>
        <b/>
        <sz val="10"/>
        <rFont val="Arial"/>
        <family val="2"/>
        <charset val="238"/>
      </rPr>
      <t>NOHAVA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</si>
  <si>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VESELÝ</t>
    </r>
    <r>
      <rPr>
        <sz val="10"/>
        <rFont val="Arial"/>
        <family val="2"/>
        <charset val="238"/>
      </rPr>
      <t xml:space="preserve">  Otto</t>
    </r>
  </si>
  <si>
    <r>
      <rPr>
        <b/>
        <sz val="10"/>
        <rFont val="Arial"/>
        <family val="2"/>
        <charset val="238"/>
      </rPr>
      <t>PIŠ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</si>
  <si>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>ANDRLE</t>
    </r>
    <r>
      <rPr>
        <sz val="10"/>
        <rFont val="Arial"/>
        <family val="2"/>
        <charset val="238"/>
      </rPr>
      <t xml:space="preserve">  Miroslav</t>
    </r>
  </si>
  <si>
    <r>
      <rPr>
        <b/>
        <sz val="10"/>
        <rFont val="Arial"/>
        <family val="2"/>
        <charset val="238"/>
      </rPr>
      <t>PÍŠKA</t>
    </r>
    <r>
      <rPr>
        <sz val="10"/>
        <rFont val="Arial"/>
        <family val="2"/>
        <charset val="238"/>
      </rPr>
      <t xml:space="preserve">  Zdeněk</t>
    </r>
  </si>
  <si>
    <r>
      <rPr>
        <b/>
        <sz val="10"/>
        <rFont val="Arial"/>
        <family val="2"/>
        <charset val="238"/>
      </rPr>
      <t>VAJDA</t>
    </r>
    <r>
      <rPr>
        <sz val="10"/>
        <rFont val="Arial"/>
        <family val="2"/>
        <charset val="238"/>
      </rPr>
      <t xml:space="preserve">  Štefan</t>
    </r>
  </si>
  <si>
    <r>
      <rPr>
        <b/>
        <sz val="10"/>
        <rFont val="Arial"/>
        <family val="2"/>
        <charset val="238"/>
      </rPr>
      <t>MAŠEK</t>
    </r>
    <r>
      <rPr>
        <sz val="10"/>
        <rFont val="Arial"/>
        <family val="2"/>
        <charset val="238"/>
      </rPr>
      <t xml:space="preserve">  Roman</t>
    </r>
  </si>
  <si>
    <r>
      <rPr>
        <b/>
        <sz val="10"/>
        <rFont val="Arial"/>
        <family val="2"/>
        <charset val="238"/>
      </rPr>
      <t xml:space="preserve">HOLUB </t>
    </r>
    <r>
      <rPr>
        <sz val="10"/>
        <rFont val="Arial"/>
        <family val="2"/>
        <charset val="238"/>
      </rPr>
      <t xml:space="preserve"> Jaroslav</t>
    </r>
  </si>
  <si>
    <r>
      <rPr>
        <b/>
        <sz val="10"/>
        <rFont val="Arial"/>
        <family val="2"/>
        <charset val="238"/>
      </rPr>
      <t>DIVIŠ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</si>
  <si>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 xml:space="preserve">VONÁŠEK </t>
    </r>
    <r>
      <rPr>
        <sz val="10"/>
        <rFont val="Arial"/>
        <family val="2"/>
        <charset val="238"/>
      </rPr>
      <t xml:space="preserve"> Luboš</t>
    </r>
  </si>
  <si>
    <r>
      <rPr>
        <b/>
        <sz val="10"/>
        <rFont val="Arial"/>
        <family val="2"/>
        <charset val="238"/>
      </rPr>
      <t>SEEMAN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</si>
  <si>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BERDICH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</si>
  <si>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 xml:space="preserve">SCHESTAUBER </t>
    </r>
    <r>
      <rPr>
        <sz val="10"/>
        <rFont val="Arial"/>
        <family val="2"/>
        <charset val="238"/>
      </rPr>
      <t xml:space="preserve"> Karel</t>
    </r>
  </si>
  <si>
    <r>
      <rPr>
        <b/>
        <sz val="10"/>
        <rFont val="Arial"/>
        <family val="2"/>
        <charset val="238"/>
      </rPr>
      <t>STEJSKAL</t>
    </r>
    <r>
      <rPr>
        <sz val="10"/>
        <rFont val="Arial"/>
        <family val="2"/>
        <charset val="238"/>
      </rPr>
      <t xml:space="preserve">  Václav</t>
    </r>
  </si>
  <si>
    <r>
      <rPr>
        <b/>
        <sz val="10"/>
        <rFont val="Arial"/>
        <family val="2"/>
        <charset val="238"/>
      </rPr>
      <t>SVOBODA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</si>
  <si>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>EZECHIÁŠ</t>
    </r>
    <r>
      <rPr>
        <sz val="10"/>
        <rFont val="Arial"/>
        <family val="2"/>
        <charset val="238"/>
      </rPr>
      <t xml:space="preserve">  Ivo</t>
    </r>
  </si>
  <si>
    <r>
      <rPr>
        <b/>
        <sz val="10"/>
        <rFont val="Arial"/>
        <family val="2"/>
        <charset val="238"/>
      </rPr>
      <t>ŠKOP</t>
    </r>
    <r>
      <rPr>
        <sz val="10"/>
        <rFont val="Arial"/>
        <family val="2"/>
        <charset val="238"/>
      </rPr>
      <t xml:space="preserve">  Zdeněk</t>
    </r>
  </si>
  <si>
    <r>
      <rPr>
        <b/>
        <sz val="10"/>
        <rFont val="Arial"/>
        <family val="2"/>
        <charset val="238"/>
      </rPr>
      <t>MATZNER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</si>
  <si>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 xml:space="preserve">KOLOC  </t>
    </r>
    <r>
      <rPr>
        <sz val="10"/>
        <rFont val="Arial"/>
        <family val="2"/>
        <charset val="238"/>
      </rPr>
      <t>Pavel</t>
    </r>
  </si>
  <si>
    <r>
      <rPr>
        <b/>
        <sz val="10"/>
        <rFont val="Arial"/>
        <family val="2"/>
        <charset val="238"/>
      </rPr>
      <t xml:space="preserve">ŠIML </t>
    </r>
    <r>
      <rPr>
        <sz val="10"/>
        <rFont val="Arial"/>
        <family val="2"/>
        <charset val="238"/>
      </rPr>
      <t xml:space="preserve"> Jan</t>
    </r>
  </si>
  <si>
    <r>
      <rPr>
        <b/>
        <sz val="10"/>
        <rFont val="Arial"/>
        <family val="2"/>
        <charset val="238"/>
      </rPr>
      <t>ADAM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</si>
  <si>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>GREGOR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</si>
  <si>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>HÁNĚL</t>
    </r>
    <r>
      <rPr>
        <sz val="10"/>
        <rFont val="Arial"/>
        <family val="2"/>
        <charset val="238"/>
      </rPr>
      <t xml:space="preserve">  Jaromír </t>
    </r>
  </si>
  <si>
    <r>
      <rPr>
        <b/>
        <sz val="10"/>
        <rFont val="Arial"/>
        <family val="2"/>
        <charset val="238"/>
      </rPr>
      <t>ŠVIHLÍK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</si>
  <si>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>BAJER</t>
    </r>
    <r>
      <rPr>
        <sz val="10"/>
        <rFont val="Arial"/>
        <family val="2"/>
        <charset val="238"/>
      </rPr>
      <t xml:space="preserve">  Tomáš</t>
    </r>
  </si>
  <si>
    <r>
      <rPr>
        <b/>
        <sz val="10"/>
        <rFont val="Arial"/>
        <family val="2"/>
        <charset val="238"/>
      </rPr>
      <t>ZEHRINGER</t>
    </r>
    <r>
      <rPr>
        <sz val="10"/>
        <rFont val="Arial"/>
        <family val="2"/>
        <charset val="238"/>
      </rPr>
      <t xml:space="preserve">  Aleš</t>
    </r>
  </si>
  <si>
    <r>
      <rPr>
        <b/>
        <sz val="10"/>
        <rFont val="Arial"/>
        <family val="2"/>
        <charset val="238"/>
      </rPr>
      <t>CAKL</t>
    </r>
    <r>
      <rPr>
        <sz val="10"/>
        <rFont val="Arial"/>
        <family val="2"/>
        <charset val="238"/>
      </rPr>
      <t xml:space="preserve">  Alex</t>
    </r>
  </si>
  <si>
    <r>
      <rPr>
        <b/>
        <sz val="10"/>
        <rFont val="Arial"/>
        <family val="2"/>
        <charset val="238"/>
      </rPr>
      <t>URBAN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Josef</t>
    </r>
  </si>
  <si>
    <r>
      <rPr>
        <b/>
        <sz val="10"/>
        <rFont val="Arial"/>
        <family val="2"/>
        <charset val="238"/>
      </rPr>
      <t>FOJTÍK</t>
    </r>
    <r>
      <rPr>
        <sz val="10"/>
        <rFont val="Arial"/>
        <family val="2"/>
        <charset val="238"/>
      </rPr>
      <t xml:space="preserve">  Zbyněk </t>
    </r>
  </si>
  <si>
    <r>
      <rPr>
        <b/>
        <sz val="10"/>
        <rFont val="Arial"/>
        <family val="2"/>
        <charset val="238"/>
      </rPr>
      <t>PILAŘ</t>
    </r>
    <r>
      <rPr>
        <sz val="10"/>
        <rFont val="Arial"/>
        <family val="2"/>
        <charset val="238"/>
      </rPr>
      <t xml:space="preserve">  Libor </t>
    </r>
  </si>
  <si>
    <r>
      <rPr>
        <b/>
        <sz val="10"/>
        <rFont val="Arial"/>
        <family val="2"/>
        <charset val="238"/>
      </rPr>
      <t xml:space="preserve">KUBEŠ  </t>
    </r>
    <r>
      <rPr>
        <sz val="10"/>
        <rFont val="Arial"/>
        <family val="2"/>
        <charset val="238"/>
      </rPr>
      <t xml:space="preserve">Pavel </t>
    </r>
  </si>
  <si>
    <r>
      <rPr>
        <b/>
        <sz val="10"/>
        <rFont val="Arial"/>
        <family val="2"/>
        <charset val="238"/>
      </rPr>
      <t>ZEMAN</t>
    </r>
    <r>
      <rPr>
        <sz val="10"/>
        <rFont val="Arial"/>
        <family val="2"/>
        <charset val="238"/>
      </rPr>
      <t xml:space="preserve">  Jaroslav </t>
    </r>
  </si>
  <si>
    <r>
      <rPr>
        <b/>
        <sz val="10"/>
        <rFont val="Arial"/>
        <family val="2"/>
        <charset val="238"/>
      </rPr>
      <t>SEEMAN</t>
    </r>
    <r>
      <rPr>
        <sz val="10"/>
        <rFont val="Arial"/>
        <family val="2"/>
        <charset val="238"/>
      </rPr>
      <t xml:space="preserve">  Tomáš </t>
    </r>
  </si>
  <si>
    <r>
      <rPr>
        <b/>
        <sz val="10"/>
        <rFont val="Arial"/>
        <family val="2"/>
        <charset val="238"/>
      </rPr>
      <t xml:space="preserve">HORÁČEK  </t>
    </r>
    <r>
      <rPr>
        <sz val="10"/>
        <rFont val="Arial"/>
        <family val="2"/>
        <charset val="238"/>
      </rPr>
      <t>Miroslav</t>
    </r>
  </si>
  <si>
    <r>
      <rPr>
        <b/>
        <sz val="10"/>
        <rFont val="Arial"/>
        <family val="2"/>
        <charset val="238"/>
      </rPr>
      <t>ROUČKA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</si>
  <si>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>KRÁL</t>
    </r>
    <r>
      <rPr>
        <sz val="10"/>
        <rFont val="Arial"/>
        <family val="2"/>
        <charset val="238"/>
      </rPr>
      <t xml:space="preserve">  Jiří  </t>
    </r>
  </si>
  <si>
    <r>
      <rPr>
        <b/>
        <sz val="10"/>
        <rFont val="Arial"/>
        <family val="2"/>
        <charset val="238"/>
      </rPr>
      <t>DUBEC</t>
    </r>
    <r>
      <rPr>
        <sz val="10"/>
        <rFont val="Arial"/>
        <family val="2"/>
        <charset val="238"/>
      </rPr>
      <t xml:space="preserve">  Rudolf </t>
    </r>
  </si>
  <si>
    <r>
      <rPr>
        <b/>
        <sz val="10"/>
        <rFont val="Arial"/>
        <family val="2"/>
        <charset val="238"/>
      </rPr>
      <t>PAUKERT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</si>
  <si>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>STAŘECKÝ</t>
    </r>
    <r>
      <rPr>
        <sz val="10"/>
        <rFont val="Arial"/>
        <family val="2"/>
        <charset val="238"/>
      </rPr>
      <t xml:space="preserve">  Tomáš</t>
    </r>
  </si>
  <si>
    <r>
      <rPr>
        <b/>
        <sz val="10"/>
        <rFont val="Arial"/>
        <family val="2"/>
        <charset val="238"/>
      </rPr>
      <t>DOSTÁL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</si>
  <si>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 xml:space="preserve">PENC  </t>
    </r>
    <r>
      <rPr>
        <sz val="10"/>
        <rFont val="Arial"/>
        <family val="2"/>
        <charset val="238"/>
      </rPr>
      <t>Miroslav</t>
    </r>
  </si>
  <si>
    <r>
      <rPr>
        <b/>
        <sz val="10"/>
        <rFont val="Arial"/>
        <family val="2"/>
        <charset val="238"/>
      </rPr>
      <t>KAŠPAR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</si>
  <si>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NOVÁK</t>
    </r>
    <r>
      <rPr>
        <sz val="10"/>
        <rFont val="Arial"/>
        <family val="2"/>
        <charset val="238"/>
      </rPr>
      <t xml:space="preserve">  Miroslav</t>
    </r>
  </si>
  <si>
    <r>
      <rPr>
        <b/>
        <sz val="10"/>
        <rFont val="Arial"/>
        <family val="2"/>
        <charset val="238"/>
      </rPr>
      <t>ŠVÁB</t>
    </r>
    <r>
      <rPr>
        <sz val="10"/>
        <rFont val="Arial"/>
        <family val="2"/>
        <charset val="238"/>
      </rPr>
      <t xml:space="preserve">  Luděk</t>
    </r>
  </si>
  <si>
    <r>
      <rPr>
        <b/>
        <sz val="10"/>
        <rFont val="Arial"/>
        <family val="2"/>
        <charset val="238"/>
      </rPr>
      <t>CHVALINA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</si>
  <si>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DRYÁK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</si>
  <si>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 xml:space="preserve">ŠAFÁŘ </t>
    </r>
    <r>
      <rPr>
        <sz val="10"/>
        <rFont val="Arial"/>
        <family val="2"/>
        <charset val="238"/>
      </rPr>
      <t xml:space="preserve"> Ondřej</t>
    </r>
  </si>
  <si>
    <r>
      <rPr>
        <b/>
        <sz val="10"/>
        <rFont val="Arial"/>
        <family val="2"/>
        <charset val="238"/>
      </rPr>
      <t>JAVŮREK</t>
    </r>
    <r>
      <rPr>
        <sz val="10"/>
        <rFont val="Arial"/>
        <family val="2"/>
        <charset val="238"/>
      </rPr>
      <t xml:space="preserve">  Michal</t>
    </r>
  </si>
  <si>
    <r>
      <rPr>
        <b/>
        <sz val="10"/>
        <rFont val="Arial"/>
        <family val="2"/>
        <charset val="238"/>
      </rPr>
      <t>WALLENFELS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</si>
  <si>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ŠVARC</t>
    </r>
    <r>
      <rPr>
        <sz val="10"/>
        <rFont val="Arial"/>
        <family val="2"/>
        <charset val="238"/>
      </rPr>
      <t xml:space="preserve">  Vladimír</t>
    </r>
  </si>
  <si>
    <r>
      <rPr>
        <b/>
        <sz val="10"/>
        <rFont val="Arial"/>
        <family val="2"/>
        <charset val="238"/>
      </rPr>
      <t>NENADÁL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</si>
  <si>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>SMĚLÝ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</si>
  <si>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>VESELÝ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</si>
  <si>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 xml:space="preserve">RANDÁK </t>
    </r>
    <r>
      <rPr>
        <sz val="10"/>
        <rFont val="Arial"/>
        <family val="2"/>
        <charset val="238"/>
      </rPr>
      <t xml:space="preserve"> Karel</t>
    </r>
  </si>
  <si>
    <r>
      <rPr>
        <b/>
        <sz val="10"/>
        <rFont val="Arial"/>
        <family val="2"/>
        <charset val="238"/>
      </rPr>
      <t>BLOUDEK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</si>
  <si>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>PERGLER</t>
    </r>
    <r>
      <rPr>
        <sz val="10"/>
        <rFont val="Arial"/>
        <family val="2"/>
        <charset val="238"/>
      </rPr>
      <t xml:space="preserve">  Ivan</t>
    </r>
  </si>
  <si>
    <r>
      <rPr>
        <b/>
        <sz val="10"/>
        <rFont val="Arial"/>
        <family val="2"/>
        <charset val="238"/>
      </rPr>
      <t>KERNER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</si>
  <si>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MATOUŠEK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</si>
  <si>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 xml:space="preserve">ŠENK </t>
    </r>
    <r>
      <rPr>
        <sz val="10"/>
        <rFont val="Arial"/>
        <family val="2"/>
        <charset val="238"/>
      </rPr>
      <t xml:space="preserve"> Pavel</t>
    </r>
  </si>
  <si>
    <r>
      <rPr>
        <b/>
        <sz val="10"/>
        <rFont val="Arial"/>
        <family val="2"/>
        <charset val="238"/>
      </rPr>
      <t>PEKÁREK</t>
    </r>
    <r>
      <rPr>
        <sz val="10"/>
        <rFont val="Arial"/>
        <family val="2"/>
        <charset val="238"/>
      </rPr>
      <t xml:space="preserve">  Jaroslav</t>
    </r>
  </si>
  <si>
    <r>
      <rPr>
        <b/>
        <sz val="10"/>
        <rFont val="Arial"/>
        <family val="2"/>
        <charset val="238"/>
      </rPr>
      <t>VYSTRČIL</t>
    </r>
    <r>
      <rPr>
        <sz val="10"/>
        <rFont val="Arial"/>
        <family val="2"/>
        <charset val="238"/>
      </rPr>
      <t xml:space="preserve">  Michal</t>
    </r>
  </si>
  <si>
    <r>
      <rPr>
        <b/>
        <sz val="10"/>
        <rFont val="Arial"/>
        <family val="2"/>
        <charset val="238"/>
      </rPr>
      <t xml:space="preserve">TRNKA </t>
    </r>
    <r>
      <rPr>
        <sz val="10"/>
        <rFont val="Arial"/>
        <family val="2"/>
        <charset val="238"/>
      </rPr>
      <t xml:space="preserve"> Tomáš</t>
    </r>
  </si>
  <si>
    <r>
      <rPr>
        <b/>
        <sz val="10"/>
        <rFont val="Arial"/>
        <family val="2"/>
        <charset val="238"/>
      </rPr>
      <t>ČERNÝ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</si>
  <si>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FRIDRICH</t>
    </r>
    <r>
      <rPr>
        <sz val="10"/>
        <rFont val="Arial"/>
        <family val="2"/>
        <charset val="238"/>
      </rPr>
      <t xml:space="preserve">  Martin</t>
    </r>
  </si>
  <si>
    <r>
      <rPr>
        <b/>
        <sz val="10"/>
        <rFont val="Arial"/>
        <family val="2"/>
        <charset val="238"/>
      </rPr>
      <t>KRÁL</t>
    </r>
    <r>
      <rPr>
        <sz val="10"/>
        <rFont val="Arial"/>
        <family val="2"/>
        <charset val="238"/>
      </rPr>
      <t xml:space="preserve">  Richard</t>
    </r>
  </si>
  <si>
    <r>
      <rPr>
        <b/>
        <sz val="10"/>
        <rFont val="Arial"/>
        <family val="2"/>
        <charset val="238"/>
      </rPr>
      <t xml:space="preserve">KOLAŘÍK </t>
    </r>
    <r>
      <rPr>
        <sz val="10"/>
        <rFont val="Arial"/>
        <family val="2"/>
        <charset val="238"/>
      </rPr>
      <t xml:space="preserve"> Pavel</t>
    </r>
  </si>
  <si>
    <r>
      <rPr>
        <b/>
        <sz val="10"/>
        <rFont val="Arial"/>
        <family val="2"/>
        <charset val="238"/>
      </rPr>
      <t>FRANC</t>
    </r>
    <r>
      <rPr>
        <sz val="10"/>
        <rFont val="Arial"/>
        <family val="2"/>
        <charset val="238"/>
      </rPr>
      <t xml:space="preserve">  Tomáš</t>
    </r>
  </si>
  <si>
    <r>
      <rPr>
        <b/>
        <sz val="10"/>
        <rFont val="Arial"/>
        <family val="2"/>
        <charset val="238"/>
      </rPr>
      <t xml:space="preserve">KRÁL </t>
    </r>
    <r>
      <rPr>
        <sz val="10"/>
        <rFont val="Arial"/>
        <family val="2"/>
        <charset val="238"/>
      </rPr>
      <t xml:space="preserve"> Vítězslav</t>
    </r>
  </si>
  <si>
    <r>
      <rPr>
        <b/>
        <sz val="10"/>
        <rFont val="Arial"/>
        <family val="2"/>
        <charset val="238"/>
      </rPr>
      <t>MRÁZEK</t>
    </r>
    <r>
      <rPr>
        <sz val="10"/>
        <rFont val="Arial"/>
        <family val="2"/>
        <charset val="238"/>
      </rPr>
      <t xml:space="preserve">  Oldřich</t>
    </r>
  </si>
  <si>
    <r>
      <rPr>
        <b/>
        <sz val="10"/>
        <rFont val="Arial"/>
        <family val="2"/>
        <charset val="238"/>
      </rPr>
      <t>KOČÍ</t>
    </r>
    <r>
      <rPr>
        <sz val="10"/>
        <rFont val="Arial"/>
        <family val="2"/>
        <charset val="238"/>
      </rPr>
      <t xml:space="preserve">  Miroslav</t>
    </r>
  </si>
  <si>
    <r>
      <rPr>
        <b/>
        <sz val="10"/>
        <rFont val="Arial"/>
        <family val="2"/>
        <charset val="238"/>
      </rPr>
      <t xml:space="preserve">SOCHOR </t>
    </r>
    <r>
      <rPr>
        <sz val="10"/>
        <rFont val="Arial"/>
        <family val="2"/>
        <charset val="238"/>
      </rPr>
      <t xml:space="preserve"> František</t>
    </r>
  </si>
  <si>
    <r>
      <rPr>
        <b/>
        <sz val="10"/>
        <rFont val="Arial"/>
        <family val="2"/>
        <charset val="238"/>
      </rPr>
      <t>JEŽEK</t>
    </r>
    <r>
      <rPr>
        <sz val="10"/>
        <rFont val="Arial"/>
        <family val="2"/>
        <charset val="238"/>
      </rPr>
      <t xml:space="preserve">  Oldřich</t>
    </r>
  </si>
  <si>
    <r>
      <rPr>
        <b/>
        <sz val="10"/>
        <rFont val="Arial"/>
        <family val="2"/>
        <charset val="238"/>
      </rPr>
      <t xml:space="preserve">JONÁŠ </t>
    </r>
    <r>
      <rPr>
        <sz val="10"/>
        <rFont val="Arial"/>
        <family val="2"/>
        <charset val="238"/>
      </rPr>
      <t xml:space="preserve"> Radek</t>
    </r>
  </si>
  <si>
    <r>
      <rPr>
        <b/>
        <sz val="10"/>
        <rFont val="Arial"/>
        <family val="2"/>
        <charset val="238"/>
      </rPr>
      <t>ZEMÁNEK</t>
    </r>
    <r>
      <rPr>
        <sz val="10"/>
        <rFont val="Arial"/>
        <family val="2"/>
        <charset val="238"/>
      </rPr>
      <t xml:space="preserve">  Tomáš</t>
    </r>
  </si>
  <si>
    <r>
      <rPr>
        <b/>
        <sz val="10"/>
        <rFont val="Arial"/>
        <family val="2"/>
        <charset val="238"/>
      </rPr>
      <t>WALTER</t>
    </r>
    <r>
      <rPr>
        <sz val="10"/>
        <rFont val="Arial"/>
        <family val="2"/>
        <charset val="238"/>
      </rPr>
      <t xml:space="preserve">  Zdeněk</t>
    </r>
  </si>
  <si>
    <r>
      <rPr>
        <b/>
        <sz val="10"/>
        <rFont val="Arial"/>
        <family val="2"/>
        <charset val="238"/>
      </rPr>
      <t>NOVOTNÝ</t>
    </r>
    <r>
      <rPr>
        <sz val="10"/>
        <rFont val="Arial"/>
        <family val="2"/>
        <charset val="238"/>
      </rPr>
      <t xml:space="preserve">  Marek</t>
    </r>
  </si>
  <si>
    <r>
      <rPr>
        <b/>
        <sz val="10"/>
        <rFont val="Arial"/>
        <family val="2"/>
        <charset val="238"/>
      </rPr>
      <t>MAXA</t>
    </r>
    <r>
      <rPr>
        <sz val="10"/>
        <rFont val="Arial"/>
        <family val="2"/>
        <charset val="238"/>
      </rPr>
      <t xml:space="preserve">  Matěj</t>
    </r>
  </si>
  <si>
    <r>
      <rPr>
        <b/>
        <sz val="10"/>
        <rFont val="Arial"/>
        <family val="2"/>
        <charset val="238"/>
      </rPr>
      <t xml:space="preserve">MICHALČÍK </t>
    </r>
    <r>
      <rPr>
        <sz val="10"/>
        <rFont val="Arial"/>
        <family val="2"/>
        <charset val="238"/>
      </rPr>
      <t xml:space="preserve"> Ondřej</t>
    </r>
  </si>
  <si>
    <r>
      <rPr>
        <b/>
        <sz val="10"/>
        <rFont val="Arial"/>
        <family val="2"/>
        <charset val="238"/>
      </rPr>
      <t>KOVANDA</t>
    </r>
    <r>
      <rPr>
        <sz val="10"/>
        <rFont val="Arial"/>
        <family val="2"/>
        <charset val="238"/>
      </rPr>
      <t xml:space="preserve">  Josef </t>
    </r>
  </si>
  <si>
    <r>
      <rPr>
        <b/>
        <sz val="10"/>
        <rFont val="Arial"/>
        <family val="2"/>
        <charset val="238"/>
      </rPr>
      <t>JUREČKA</t>
    </r>
    <r>
      <rPr>
        <sz val="10"/>
        <rFont val="Arial"/>
        <family val="2"/>
        <charset val="238"/>
      </rPr>
      <t xml:space="preserve">  Dušan </t>
    </r>
  </si>
  <si>
    <r>
      <rPr>
        <b/>
        <sz val="10"/>
        <rFont val="Arial"/>
        <family val="2"/>
        <charset val="238"/>
      </rPr>
      <t>PIRK</t>
    </r>
    <r>
      <rPr>
        <sz val="10"/>
        <rFont val="Arial"/>
        <family val="2"/>
        <charset val="238"/>
      </rPr>
      <t xml:space="preserve">  Tomáš </t>
    </r>
  </si>
  <si>
    <r>
      <rPr>
        <b/>
        <sz val="10"/>
        <rFont val="Arial"/>
        <family val="2"/>
        <charset val="238"/>
      </rPr>
      <t>BŘÍZA</t>
    </r>
    <r>
      <rPr>
        <sz val="10"/>
        <rFont val="Arial"/>
        <family val="2"/>
        <charset val="238"/>
      </rPr>
      <t xml:space="preserve">  Tomáš</t>
    </r>
  </si>
  <si>
    <r>
      <rPr>
        <b/>
        <sz val="10"/>
        <rFont val="Arial"/>
        <family val="2"/>
        <charset val="238"/>
      </rPr>
      <t xml:space="preserve">ŠIMON </t>
    </r>
    <r>
      <rPr>
        <sz val="10"/>
        <rFont val="Arial"/>
        <family val="2"/>
        <charset val="238"/>
      </rPr>
      <t xml:space="preserve"> Radek</t>
    </r>
  </si>
  <si>
    <r>
      <rPr>
        <b/>
        <sz val="10"/>
        <rFont val="Arial"/>
        <family val="2"/>
        <charset val="238"/>
      </rPr>
      <t xml:space="preserve">PETRÁK </t>
    </r>
    <r>
      <rPr>
        <sz val="10"/>
        <rFont val="Arial"/>
        <family val="2"/>
        <charset val="238"/>
      </rPr>
      <t xml:space="preserve"> Tomáš</t>
    </r>
  </si>
  <si>
    <r>
      <rPr>
        <b/>
        <sz val="10"/>
        <rFont val="Arial"/>
        <family val="2"/>
        <charset val="238"/>
      </rPr>
      <t xml:space="preserve">PLACHÝ  </t>
    </r>
    <r>
      <rPr>
        <sz val="10"/>
        <rFont val="Arial"/>
        <family val="2"/>
        <charset val="238"/>
      </rPr>
      <t>Bohuslav ml.</t>
    </r>
  </si>
  <si>
    <r>
      <rPr>
        <b/>
        <sz val="10"/>
        <rFont val="Arial"/>
        <family val="2"/>
        <charset val="238"/>
      </rPr>
      <t>BENEŠ</t>
    </r>
    <r>
      <rPr>
        <sz val="10"/>
        <rFont val="Arial"/>
        <family val="2"/>
        <charset val="238"/>
      </rPr>
      <t xml:space="preserve">  Vladimír</t>
    </r>
  </si>
  <si>
    <r>
      <rPr>
        <b/>
        <sz val="10"/>
        <rFont val="Arial"/>
        <family val="2"/>
        <charset val="238"/>
      </rPr>
      <t>SPURNÝ</t>
    </r>
    <r>
      <rPr>
        <sz val="10"/>
        <rFont val="Arial"/>
        <family val="2"/>
        <charset val="238"/>
      </rPr>
      <t xml:space="preserve">  Stanislav</t>
    </r>
  </si>
  <si>
    <r>
      <rPr>
        <b/>
        <sz val="10"/>
        <rFont val="Arial"/>
        <family val="2"/>
        <charset val="238"/>
      </rPr>
      <t xml:space="preserve">HORČÍK </t>
    </r>
    <r>
      <rPr>
        <sz val="10"/>
        <rFont val="Arial"/>
        <family val="2"/>
        <charset val="238"/>
      </rPr>
      <t xml:space="preserve"> Zdeněk</t>
    </r>
  </si>
  <si>
    <r>
      <rPr>
        <b/>
        <sz val="10"/>
        <rFont val="Arial"/>
        <family val="2"/>
        <charset val="238"/>
      </rPr>
      <t xml:space="preserve">ZATLOUKAL </t>
    </r>
    <r>
      <rPr>
        <sz val="10"/>
        <rFont val="Arial"/>
        <family val="2"/>
        <charset val="238"/>
      </rPr>
      <t xml:space="preserve"> Petr</t>
    </r>
  </si>
  <si>
    <r>
      <rPr>
        <b/>
        <sz val="10"/>
        <rFont val="Arial"/>
        <family val="2"/>
        <charset val="238"/>
      </rPr>
      <t>MAZÁNEK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</si>
  <si>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>ŠPUNDA</t>
    </r>
    <r>
      <rPr>
        <sz val="10"/>
        <rFont val="Arial"/>
        <family val="2"/>
        <charset val="238"/>
      </rPr>
      <t xml:space="preserve">  Josef</t>
    </r>
  </si>
  <si>
    <r>
      <rPr>
        <b/>
        <sz val="10"/>
        <rFont val="Arial"/>
        <family val="2"/>
        <charset val="238"/>
      </rPr>
      <t xml:space="preserve">BOUŠE </t>
    </r>
    <r>
      <rPr>
        <sz val="10"/>
        <rFont val="Arial"/>
        <family val="2"/>
        <charset val="238"/>
      </rPr>
      <t xml:space="preserve"> Jindřich</t>
    </r>
  </si>
  <si>
    <r>
      <rPr>
        <b/>
        <sz val="10"/>
        <rFont val="Arial"/>
        <family val="2"/>
        <charset val="238"/>
      </rPr>
      <t>ZELENKA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</si>
  <si>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>KOS</t>
    </r>
    <r>
      <rPr>
        <sz val="10"/>
        <rFont val="Arial"/>
        <family val="2"/>
        <charset val="238"/>
      </rPr>
      <t xml:space="preserve">  Zdeněk</t>
    </r>
  </si>
  <si>
    <r>
      <rPr>
        <b/>
        <sz val="10"/>
        <rFont val="Arial"/>
        <family val="2"/>
        <charset val="238"/>
      </rPr>
      <t xml:space="preserve">HOLEŠ </t>
    </r>
    <r>
      <rPr>
        <sz val="10"/>
        <rFont val="Arial"/>
        <family val="2"/>
        <charset val="238"/>
      </rPr>
      <t xml:space="preserve"> Pavel</t>
    </r>
  </si>
  <si>
    <r>
      <rPr>
        <b/>
        <sz val="10"/>
        <rFont val="Arial"/>
        <family val="2"/>
        <charset val="238"/>
      </rPr>
      <t xml:space="preserve">PICH </t>
    </r>
    <r>
      <rPr>
        <sz val="10"/>
        <rFont val="Arial"/>
        <family val="2"/>
        <charset val="238"/>
      </rPr>
      <t xml:space="preserve"> Petr</t>
    </r>
  </si>
  <si>
    <r>
      <rPr>
        <b/>
        <sz val="10"/>
        <rFont val="Arial"/>
        <family val="2"/>
        <charset val="238"/>
      </rPr>
      <t>TUČNÝ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</si>
  <si>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CHYTIL</t>
    </r>
    <r>
      <rPr>
        <sz val="10"/>
        <rFont val="Arial"/>
        <family val="2"/>
        <charset val="238"/>
      </rPr>
      <t xml:space="preserve">  Ivan </t>
    </r>
  </si>
  <si>
    <r>
      <rPr>
        <b/>
        <sz val="10"/>
        <rFont val="Arial"/>
        <family val="2"/>
        <charset val="238"/>
      </rPr>
      <t xml:space="preserve">SEIDL </t>
    </r>
    <r>
      <rPr>
        <sz val="10"/>
        <rFont val="Arial"/>
        <family val="2"/>
        <charset val="238"/>
      </rPr>
      <t xml:space="preserve"> Zbyněk</t>
    </r>
  </si>
  <si>
    <r>
      <rPr>
        <b/>
        <sz val="10"/>
        <rFont val="Arial"/>
        <family val="2"/>
        <charset val="238"/>
      </rPr>
      <t xml:space="preserve">SVAČINA </t>
    </r>
    <r>
      <rPr>
        <sz val="10"/>
        <rFont val="Arial"/>
        <family val="2"/>
        <charset val="238"/>
      </rPr>
      <t xml:space="preserve"> Štěpán</t>
    </r>
  </si>
  <si>
    <r>
      <rPr>
        <b/>
        <sz val="10"/>
        <rFont val="Arial"/>
        <family val="2"/>
        <charset val="238"/>
      </rPr>
      <t xml:space="preserve">FLIEGL </t>
    </r>
    <r>
      <rPr>
        <sz val="10"/>
        <rFont val="Arial"/>
        <family val="2"/>
        <charset val="238"/>
      </rPr>
      <t xml:space="preserve"> Miroslav</t>
    </r>
  </si>
  <si>
    <r>
      <rPr>
        <b/>
        <sz val="10"/>
        <rFont val="Arial"/>
        <family val="2"/>
        <charset val="238"/>
      </rPr>
      <t>VÁCHAL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</si>
  <si>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BOROVIČKOVÁ</t>
    </r>
    <r>
      <rPr>
        <sz val="10"/>
        <rFont val="Arial"/>
        <family val="2"/>
        <charset val="238"/>
      </rPr>
      <t xml:space="preserve">  Lenka</t>
    </r>
  </si>
  <si>
    <r>
      <rPr>
        <b/>
        <sz val="10"/>
        <rFont val="Arial"/>
        <family val="2"/>
        <charset val="238"/>
      </rPr>
      <t>JENÍKOVÁ</t>
    </r>
    <r>
      <rPr>
        <sz val="10"/>
        <rFont val="Arial"/>
        <family val="2"/>
        <charset val="238"/>
      </rPr>
      <t xml:space="preserve">  Karolína</t>
    </r>
  </si>
  <si>
    <r>
      <rPr>
        <b/>
        <sz val="10"/>
        <rFont val="Arial"/>
        <family val="2"/>
        <charset val="238"/>
      </rPr>
      <t xml:space="preserve">ŠIMÁNEK  </t>
    </r>
    <r>
      <rPr>
        <sz val="10"/>
        <rFont val="Arial"/>
        <family val="2"/>
        <charset val="238"/>
      </rPr>
      <t>Miroslav</t>
    </r>
  </si>
  <si>
    <r>
      <rPr>
        <b/>
        <sz val="10"/>
        <rFont val="Arial"/>
        <family val="2"/>
        <charset val="238"/>
      </rPr>
      <t>POKORNÝ</t>
    </r>
    <r>
      <rPr>
        <sz val="10"/>
        <rFont val="Arial"/>
        <family val="2"/>
        <charset val="238"/>
      </rPr>
      <t xml:space="preserve">  Bohuslav</t>
    </r>
  </si>
  <si>
    <r>
      <rPr>
        <b/>
        <sz val="10"/>
        <rFont val="Arial"/>
        <family val="2"/>
        <charset val="238"/>
      </rPr>
      <t xml:space="preserve">CHALOUPKA </t>
    </r>
    <r>
      <rPr>
        <sz val="10"/>
        <rFont val="Arial"/>
        <family val="2"/>
        <charset val="238"/>
      </rPr>
      <t xml:space="preserve"> Přemysl</t>
    </r>
  </si>
  <si>
    <r>
      <rPr>
        <b/>
        <sz val="10"/>
        <rFont val="Arial"/>
        <family val="2"/>
        <charset val="238"/>
      </rPr>
      <t xml:space="preserve">POSPÍŠIL </t>
    </r>
    <r>
      <rPr>
        <sz val="10"/>
        <rFont val="Arial"/>
        <family val="2"/>
        <charset val="238"/>
      </rPr>
      <t>Vít</t>
    </r>
  </si>
  <si>
    <t>kategorie</t>
  </si>
  <si>
    <r>
      <t xml:space="preserve">DOLEJŠ </t>
    </r>
    <r>
      <rPr>
        <sz val="10"/>
        <rFont val="Arial"/>
        <family val="2"/>
        <charset val="238"/>
      </rPr>
      <t xml:space="preserve"> Radomír</t>
    </r>
  </si>
  <si>
    <r>
      <t xml:space="preserve">ISSA  </t>
    </r>
    <r>
      <rPr>
        <sz val="10"/>
        <rFont val="Arial"/>
        <family val="2"/>
        <charset val="238"/>
      </rPr>
      <t>Michael</t>
    </r>
  </si>
  <si>
    <r>
      <t xml:space="preserve">JÍROVEC </t>
    </r>
    <r>
      <rPr>
        <sz val="10"/>
        <rFont val="Arial"/>
        <family val="2"/>
        <charset val="238"/>
      </rPr>
      <t xml:space="preserve"> Richard</t>
    </r>
  </si>
  <si>
    <r>
      <t xml:space="preserve">KŘESŤAN  </t>
    </r>
    <r>
      <rPr>
        <sz val="10"/>
        <rFont val="Arial"/>
        <family val="2"/>
        <charset val="238"/>
      </rPr>
      <t>Filip</t>
    </r>
  </si>
  <si>
    <r>
      <t xml:space="preserve">LACHMANN </t>
    </r>
    <r>
      <rPr>
        <sz val="10"/>
        <rFont val="Arial"/>
        <family val="2"/>
        <charset val="238"/>
      </rPr>
      <t xml:space="preserve"> Hynek</t>
    </r>
  </si>
  <si>
    <r>
      <t xml:space="preserve">LHOTA </t>
    </r>
    <r>
      <rPr>
        <sz val="10"/>
        <rFont val="Arial"/>
        <family val="2"/>
        <charset val="238"/>
      </rPr>
      <t xml:space="preserve"> Petr</t>
    </r>
  </si>
  <si>
    <r>
      <t>MOULÍK</t>
    </r>
    <r>
      <rPr>
        <sz val="10"/>
        <rFont val="Arial"/>
        <family val="2"/>
        <charset val="238"/>
      </rPr>
      <t xml:space="preserve"> Petr</t>
    </r>
  </si>
  <si>
    <r>
      <t xml:space="preserve">POKORNÝ  </t>
    </r>
    <r>
      <rPr>
        <sz val="10"/>
        <rFont val="Arial"/>
        <family val="2"/>
        <charset val="238"/>
      </rPr>
      <t>Vladimír</t>
    </r>
  </si>
  <si>
    <r>
      <t xml:space="preserve">POPEL </t>
    </r>
    <r>
      <rPr>
        <sz val="10"/>
        <rFont val="Arial"/>
        <family val="2"/>
        <charset val="238"/>
      </rPr>
      <t xml:space="preserve"> Karel</t>
    </r>
  </si>
  <si>
    <r>
      <t xml:space="preserve">ROSEN </t>
    </r>
    <r>
      <rPr>
        <sz val="10"/>
        <rFont val="Arial"/>
        <family val="2"/>
        <charset val="238"/>
      </rPr>
      <t xml:space="preserve"> Jan</t>
    </r>
  </si>
  <si>
    <r>
      <t xml:space="preserve">SEHNAL </t>
    </r>
    <r>
      <rPr>
        <sz val="10"/>
        <rFont val="Arial"/>
        <family val="2"/>
        <charset val="238"/>
      </rPr>
      <t xml:space="preserve"> Adrien</t>
    </r>
  </si>
  <si>
    <r>
      <t xml:space="preserve">VÁVRA </t>
    </r>
    <r>
      <rPr>
        <sz val="10"/>
        <rFont val="Arial"/>
        <family val="2"/>
        <charset val="238"/>
      </rPr>
      <t xml:space="preserve"> Martin</t>
    </r>
  </si>
  <si>
    <r>
      <t xml:space="preserve">VOLNÝ  </t>
    </r>
    <r>
      <rPr>
        <sz val="10"/>
        <rFont val="Arial"/>
        <family val="2"/>
        <charset val="238"/>
      </rPr>
      <t>Petr</t>
    </r>
  </si>
  <si>
    <r>
      <t xml:space="preserve">DRÁBKOVÁ  </t>
    </r>
    <r>
      <rPr>
        <sz val="10"/>
        <rFont val="Arial"/>
        <family val="2"/>
        <charset val="238"/>
      </rPr>
      <t>Jana</t>
    </r>
  </si>
  <si>
    <r>
      <t xml:space="preserve">CHALOUPKOVÁ </t>
    </r>
    <r>
      <rPr>
        <sz val="10"/>
        <rFont val="Arial"/>
        <family val="2"/>
        <charset val="238"/>
      </rPr>
      <t xml:space="preserve"> Dana</t>
    </r>
  </si>
  <si>
    <r>
      <t xml:space="preserve">JUNGOVÁ  </t>
    </r>
    <r>
      <rPr>
        <sz val="10"/>
        <rFont val="Arial"/>
        <family val="2"/>
        <charset val="238"/>
      </rPr>
      <t>Michaela</t>
    </r>
  </si>
  <si>
    <r>
      <rPr>
        <b/>
        <sz val="10"/>
        <rFont val="Arial"/>
        <family val="2"/>
        <charset val="238"/>
      </rPr>
      <t>BERAN</t>
    </r>
    <r>
      <rPr>
        <sz val="10"/>
        <rFont val="Arial"/>
        <family val="2"/>
        <charset val="238"/>
      </rPr>
      <t xml:space="preserve">  Jan</t>
    </r>
  </si>
  <si>
    <r>
      <rPr>
        <b/>
        <sz val="10"/>
        <rFont val="Arial"/>
        <family val="2"/>
        <charset val="238"/>
      </rPr>
      <t>SEEMANOVÁ</t>
    </r>
    <r>
      <rPr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Jana</t>
    </r>
  </si>
  <si>
    <t>VESELÝ  Michal</t>
  </si>
  <si>
    <t>SYNOVEC  František</t>
  </si>
  <si>
    <r>
      <t>NOVOTNÝ</t>
    </r>
    <r>
      <rPr>
        <sz val="10"/>
        <rFont val="Arial"/>
        <family val="2"/>
        <charset val="238"/>
      </rPr>
      <t xml:space="preserve">  Aleš</t>
    </r>
  </si>
  <si>
    <r>
      <t>MLÁTEK</t>
    </r>
    <r>
      <rPr>
        <sz val="10"/>
        <rFont val="Arial"/>
        <family val="2"/>
        <charset val="238"/>
      </rPr>
      <t xml:space="preserve">  Jan</t>
    </r>
  </si>
  <si>
    <r>
      <t>MÁTL</t>
    </r>
    <r>
      <rPr>
        <sz val="10"/>
        <rFont val="Arial"/>
        <family val="2"/>
        <charset val="238"/>
      </rPr>
      <t xml:space="preserve">  Radek</t>
    </r>
  </si>
  <si>
    <r>
      <t xml:space="preserve">LACINA </t>
    </r>
    <r>
      <rPr>
        <sz val="10"/>
        <rFont val="Arial"/>
        <family val="2"/>
        <charset val="238"/>
      </rPr>
      <t xml:space="preserve"> Jakub</t>
    </r>
  </si>
  <si>
    <r>
      <t xml:space="preserve">KOŠŤÁK </t>
    </r>
    <r>
      <rPr>
        <sz val="10"/>
        <rFont val="Arial"/>
        <family val="2"/>
        <charset val="238"/>
      </rPr>
      <t xml:space="preserve"> Zdeněk</t>
    </r>
  </si>
  <si>
    <r>
      <t>KADLEC</t>
    </r>
    <r>
      <rPr>
        <sz val="10"/>
        <rFont val="Arial"/>
        <family val="2"/>
        <charset val="238"/>
      </rPr>
      <t xml:space="preserve">  Tomáš</t>
    </r>
  </si>
  <si>
    <r>
      <t xml:space="preserve">HEJDA </t>
    </r>
    <r>
      <rPr>
        <sz val="10"/>
        <rFont val="Arial"/>
        <family val="2"/>
        <charset val="238"/>
      </rPr>
      <t xml:space="preserve"> Jan</t>
    </r>
  </si>
  <si>
    <r>
      <t xml:space="preserve">DUŠEK </t>
    </r>
    <r>
      <rPr>
        <sz val="10"/>
        <rFont val="Arial"/>
        <family val="2"/>
        <charset val="238"/>
      </rPr>
      <t xml:space="preserve"> Jan ml.</t>
    </r>
  </si>
  <si>
    <r>
      <t xml:space="preserve">DANDA </t>
    </r>
    <r>
      <rPr>
        <sz val="10"/>
        <rFont val="Arial"/>
        <family val="2"/>
        <charset val="238"/>
      </rPr>
      <t xml:space="preserve"> Michal</t>
    </r>
  </si>
  <si>
    <r>
      <t xml:space="preserve">ANTOV  </t>
    </r>
    <r>
      <rPr>
        <sz val="10"/>
        <rFont val="Arial"/>
        <family val="2"/>
        <charset val="238"/>
      </rPr>
      <t>Ivan</t>
    </r>
  </si>
  <si>
    <r>
      <t xml:space="preserve">CIBOCH  </t>
    </r>
    <r>
      <rPr>
        <sz val="10"/>
        <rFont val="Arial"/>
        <family val="2"/>
        <charset val="238"/>
      </rPr>
      <t xml:space="preserve">Tomáš </t>
    </r>
  </si>
  <si>
    <r>
      <t xml:space="preserve">FLAKS  </t>
    </r>
    <r>
      <rPr>
        <sz val="10"/>
        <rFont val="Arial"/>
        <family val="2"/>
        <charset val="238"/>
      </rPr>
      <t xml:space="preserve">Jan </t>
    </r>
  </si>
  <si>
    <r>
      <t xml:space="preserve">JANĎOUREK  </t>
    </r>
    <r>
      <rPr>
        <sz val="10"/>
        <rFont val="Arial"/>
        <family val="2"/>
        <charset val="238"/>
      </rPr>
      <t>Petr</t>
    </r>
  </si>
  <si>
    <r>
      <t xml:space="preserve">JÁNOŠÍK </t>
    </r>
    <r>
      <rPr>
        <sz val="10"/>
        <rFont val="Arial"/>
        <family val="2"/>
        <charset val="238"/>
      </rPr>
      <t xml:space="preserve"> Rudolf</t>
    </r>
  </si>
  <si>
    <r>
      <t xml:space="preserve">KAŠKA  </t>
    </r>
    <r>
      <rPr>
        <sz val="10"/>
        <rFont val="Arial"/>
        <family val="2"/>
        <charset val="238"/>
      </rPr>
      <t>Pavel</t>
    </r>
  </si>
  <si>
    <r>
      <t xml:space="preserve">KOBR </t>
    </r>
    <r>
      <rPr>
        <sz val="10"/>
        <rFont val="Arial"/>
        <family val="2"/>
        <charset val="238"/>
      </rPr>
      <t xml:space="preserve"> Jiří</t>
    </r>
  </si>
  <si>
    <r>
      <t xml:space="preserve">LAZAR </t>
    </r>
    <r>
      <rPr>
        <sz val="10"/>
        <rFont val="Arial"/>
        <family val="2"/>
        <charset val="238"/>
      </rPr>
      <t xml:space="preserve"> Marek</t>
    </r>
  </si>
  <si>
    <r>
      <t xml:space="preserve">MUSIL </t>
    </r>
    <r>
      <rPr>
        <sz val="10"/>
        <rFont val="Arial"/>
        <family val="2"/>
        <charset val="238"/>
      </rPr>
      <t xml:space="preserve"> Jan</t>
    </r>
  </si>
  <si>
    <r>
      <t>PĚKNÝ</t>
    </r>
    <r>
      <rPr>
        <sz val="10"/>
        <rFont val="Arial"/>
        <family val="2"/>
        <charset val="238"/>
      </rPr>
      <t xml:space="preserve"> Jan</t>
    </r>
  </si>
  <si>
    <r>
      <t xml:space="preserve">PÍŠKA  </t>
    </r>
    <r>
      <rPr>
        <sz val="10"/>
        <rFont val="Arial"/>
        <family val="2"/>
        <charset val="238"/>
      </rPr>
      <t>Karel</t>
    </r>
  </si>
  <si>
    <r>
      <t xml:space="preserve">VÁVRA </t>
    </r>
    <r>
      <rPr>
        <sz val="10"/>
        <rFont val="Arial"/>
        <family val="2"/>
        <charset val="238"/>
      </rPr>
      <t xml:space="preserve"> Radek</t>
    </r>
  </si>
  <si>
    <r>
      <t xml:space="preserve">WINKLER </t>
    </r>
    <r>
      <rPr>
        <sz val="10"/>
        <rFont val="Arial"/>
        <family val="2"/>
        <charset val="238"/>
      </rPr>
      <t xml:space="preserve"> Ludvík</t>
    </r>
  </si>
  <si>
    <r>
      <t xml:space="preserve">DOBIÁŠOVÁ  </t>
    </r>
    <r>
      <rPr>
        <sz val="10"/>
        <rFont val="Arial"/>
        <family val="2"/>
        <charset val="238"/>
      </rPr>
      <t>Jaroslava</t>
    </r>
  </si>
  <si>
    <r>
      <t xml:space="preserve">JAKUBCOVÁ  </t>
    </r>
    <r>
      <rPr>
        <sz val="10"/>
        <rFont val="Arial"/>
        <family val="2"/>
        <charset val="238"/>
      </rPr>
      <t>Kristina</t>
    </r>
  </si>
  <si>
    <r>
      <t xml:space="preserve">NÉMETH </t>
    </r>
    <r>
      <rPr>
        <sz val="10"/>
        <rFont val="Arial"/>
        <family val="2"/>
        <charset val="238"/>
      </rPr>
      <t xml:space="preserve"> Marek</t>
    </r>
  </si>
  <si>
    <r>
      <t xml:space="preserve">KŘESŤANOVÁ  </t>
    </r>
    <r>
      <rPr>
        <sz val="10"/>
        <rFont val="Arial"/>
        <family val="2"/>
        <charset val="238"/>
      </rPr>
      <t>Hana</t>
    </r>
  </si>
  <si>
    <r>
      <t xml:space="preserve">PŠTROSSOVÁ  </t>
    </r>
    <r>
      <rPr>
        <sz val="10"/>
        <rFont val="Arial"/>
        <family val="2"/>
        <charset val="238"/>
      </rPr>
      <t>Marie</t>
    </r>
  </si>
  <si>
    <r>
      <t xml:space="preserve">ANDRES  </t>
    </r>
    <r>
      <rPr>
        <sz val="10"/>
        <rFont val="Arial"/>
        <family val="2"/>
        <charset val="238"/>
      </rPr>
      <t xml:space="preserve">Martin </t>
    </r>
  </si>
  <si>
    <r>
      <t xml:space="preserve">BARTOŇ  </t>
    </r>
    <r>
      <rPr>
        <sz val="10"/>
        <rFont val="Arial"/>
        <family val="2"/>
        <charset val="238"/>
      </rPr>
      <t>Tomáš</t>
    </r>
  </si>
  <si>
    <r>
      <t xml:space="preserve">ČAPEK  </t>
    </r>
    <r>
      <rPr>
        <sz val="10"/>
        <rFont val="Arial"/>
        <family val="2"/>
        <charset val="238"/>
      </rPr>
      <t>Ondřej</t>
    </r>
  </si>
  <si>
    <r>
      <t xml:space="preserve">JURÁK  </t>
    </r>
    <r>
      <rPr>
        <sz val="10"/>
        <rFont val="Arial"/>
        <family val="2"/>
        <charset val="238"/>
      </rPr>
      <t>Jan</t>
    </r>
  </si>
  <si>
    <r>
      <t xml:space="preserve">KUBEŠ  </t>
    </r>
    <r>
      <rPr>
        <sz val="10"/>
        <rFont val="Arial"/>
        <family val="2"/>
        <charset val="238"/>
      </rPr>
      <t>Libor</t>
    </r>
  </si>
  <si>
    <r>
      <t xml:space="preserve">MARYŠKA  </t>
    </r>
    <r>
      <rPr>
        <sz val="10"/>
        <rFont val="Arial"/>
        <family val="2"/>
        <charset val="238"/>
      </rPr>
      <t>Jindřich ml.</t>
    </r>
  </si>
  <si>
    <r>
      <t xml:space="preserve">MICHALIČKA  </t>
    </r>
    <r>
      <rPr>
        <sz val="10"/>
        <rFont val="Arial"/>
        <family val="2"/>
        <charset val="238"/>
      </rPr>
      <t>David</t>
    </r>
  </si>
  <si>
    <r>
      <t xml:space="preserve">NOVOTNÝ  </t>
    </r>
    <r>
      <rPr>
        <sz val="10"/>
        <rFont val="Arial"/>
        <family val="2"/>
        <charset val="238"/>
      </rPr>
      <t>Michal</t>
    </r>
  </si>
  <si>
    <r>
      <t xml:space="preserve">ODVÁRKA  </t>
    </r>
    <r>
      <rPr>
        <sz val="10"/>
        <rFont val="Arial"/>
        <family val="2"/>
        <charset val="238"/>
      </rPr>
      <t>Jaromír</t>
    </r>
  </si>
  <si>
    <r>
      <t xml:space="preserve">PODROUŽEK  </t>
    </r>
    <r>
      <rPr>
        <sz val="10"/>
        <rFont val="Arial"/>
        <family val="2"/>
        <charset val="238"/>
      </rPr>
      <t>Lukáš</t>
    </r>
  </si>
  <si>
    <r>
      <t xml:space="preserve">ROHLÍČEK  </t>
    </r>
    <r>
      <rPr>
        <sz val="10"/>
        <rFont val="Arial"/>
        <family val="2"/>
        <charset val="238"/>
      </rPr>
      <t>Aleš</t>
    </r>
  </si>
  <si>
    <r>
      <t xml:space="preserve">ŠUSTR  </t>
    </r>
    <r>
      <rPr>
        <sz val="10"/>
        <rFont val="Arial"/>
        <family val="2"/>
        <charset val="238"/>
      </rPr>
      <t>Pavel</t>
    </r>
  </si>
  <si>
    <r>
      <t xml:space="preserve">VAŠEK  </t>
    </r>
    <r>
      <rPr>
        <sz val="10"/>
        <rFont val="Arial"/>
        <family val="2"/>
        <charset val="238"/>
      </rPr>
      <t>Jaromír</t>
    </r>
  </si>
  <si>
    <r>
      <t xml:space="preserve">VLÁŠEK  </t>
    </r>
    <r>
      <rPr>
        <sz val="10"/>
        <rFont val="Arial"/>
        <family val="2"/>
        <charset val="238"/>
      </rPr>
      <t>Jan</t>
    </r>
  </si>
  <si>
    <r>
      <t xml:space="preserve">TŮMA  </t>
    </r>
    <r>
      <rPr>
        <sz val="10"/>
        <rFont val="Arial"/>
        <family val="2"/>
        <charset val="238"/>
      </rPr>
      <t>Jiří</t>
    </r>
  </si>
  <si>
    <r>
      <t xml:space="preserve">BAŤHOVÁ  </t>
    </r>
    <r>
      <rPr>
        <sz val="10"/>
        <rFont val="Arial"/>
        <family val="2"/>
        <charset val="238"/>
      </rPr>
      <t>Marie</t>
    </r>
  </si>
  <si>
    <r>
      <t xml:space="preserve">BEDNÁŘ </t>
    </r>
    <r>
      <rPr>
        <sz val="10"/>
        <rFont val="Arial"/>
        <family val="2"/>
        <charset val="238"/>
      </rPr>
      <t xml:space="preserve"> Michal</t>
    </r>
  </si>
  <si>
    <r>
      <t xml:space="preserve">ZAJÍC  </t>
    </r>
    <r>
      <rPr>
        <sz val="10"/>
        <rFont val="Arial"/>
        <family val="2"/>
        <charset val="238"/>
      </rPr>
      <t>Jiří</t>
    </r>
  </si>
  <si>
    <r>
      <t xml:space="preserve">HLADINA  </t>
    </r>
    <r>
      <rPr>
        <sz val="10"/>
        <rFont val="Arial"/>
        <family val="2"/>
        <charset val="238"/>
      </rPr>
      <t>Tomáš</t>
    </r>
  </si>
  <si>
    <r>
      <t xml:space="preserve">PECHEK  </t>
    </r>
    <r>
      <rPr>
        <sz val="10"/>
        <rFont val="Arial"/>
        <family val="2"/>
        <charset val="238"/>
      </rPr>
      <t>Vladimír</t>
    </r>
  </si>
  <si>
    <r>
      <t xml:space="preserve">LEDVINA  </t>
    </r>
    <r>
      <rPr>
        <sz val="10"/>
        <rFont val="Arial"/>
        <family val="2"/>
        <charset val="238"/>
      </rPr>
      <t>Tomáš</t>
    </r>
  </si>
  <si>
    <r>
      <t xml:space="preserve">HARTMAN  </t>
    </r>
    <r>
      <rPr>
        <sz val="10"/>
        <rFont val="Arial"/>
        <family val="2"/>
        <charset val="238"/>
      </rPr>
      <t>Aleš</t>
    </r>
  </si>
  <si>
    <r>
      <t xml:space="preserve">JANOTA  </t>
    </r>
    <r>
      <rPr>
        <sz val="10"/>
        <rFont val="Arial"/>
        <family val="2"/>
        <charset val="238"/>
      </rPr>
      <t>Vít</t>
    </r>
  </si>
  <si>
    <t>KENDÍK  Tomáš</t>
  </si>
  <si>
    <r>
      <t xml:space="preserve">VÁGNER  </t>
    </r>
    <r>
      <rPr>
        <sz val="10"/>
        <rFont val="Arial"/>
        <family val="2"/>
        <charset val="238"/>
      </rPr>
      <t>Daniel</t>
    </r>
  </si>
  <si>
    <r>
      <t xml:space="preserve">GABLA  </t>
    </r>
    <r>
      <rPr>
        <sz val="10"/>
        <rFont val="Arial"/>
        <family val="2"/>
        <charset val="238"/>
      </rPr>
      <t>Martin</t>
    </r>
  </si>
  <si>
    <r>
      <t xml:space="preserve">KLUGANOST  </t>
    </r>
    <r>
      <rPr>
        <sz val="10"/>
        <rFont val="Arial"/>
        <family val="2"/>
        <charset val="238"/>
      </rPr>
      <t>Jan</t>
    </r>
  </si>
  <si>
    <r>
      <t xml:space="preserve">HRNČÍŘ  </t>
    </r>
    <r>
      <rPr>
        <sz val="10"/>
        <rFont val="Arial"/>
        <family val="2"/>
        <charset val="238"/>
      </rPr>
      <t>Michal</t>
    </r>
  </si>
  <si>
    <r>
      <t xml:space="preserve">SILOVSKÝ  </t>
    </r>
    <r>
      <rPr>
        <sz val="10"/>
        <rFont val="Arial"/>
        <family val="2"/>
        <charset val="238"/>
      </rPr>
      <t>Tomáš</t>
    </r>
  </si>
  <si>
    <r>
      <t xml:space="preserve">HERDA  </t>
    </r>
    <r>
      <rPr>
        <sz val="10"/>
        <rFont val="Arial"/>
        <family val="2"/>
        <charset val="238"/>
      </rPr>
      <t>Jan</t>
    </r>
  </si>
  <si>
    <t>pořadí podle času
bez rozdílu věku
90. VK</t>
  </si>
  <si>
    <t>počet účastnic 90. VK</t>
  </si>
  <si>
    <t>Průměry účastnic 90. VK 2023</t>
  </si>
  <si>
    <r>
      <rPr>
        <b/>
        <sz val="10"/>
        <rFont val="Arial"/>
        <family val="2"/>
        <charset val="238"/>
      </rPr>
      <t>FLIEGLOVÁ</t>
    </r>
    <r>
      <rPr>
        <sz val="10"/>
        <rFont val="Arial"/>
        <family val="2"/>
        <charset val="238"/>
      </rPr>
      <t xml:space="preserve">  Alena</t>
    </r>
  </si>
  <si>
    <t>Průměry účastníků 90. VK 2023</t>
  </si>
  <si>
    <t>počet účastníků 90. VK 2023</t>
  </si>
  <si>
    <r>
      <rPr>
        <b/>
        <sz val="10"/>
        <rFont val="Arial"/>
        <family val="2"/>
        <charset val="238"/>
      </rPr>
      <t xml:space="preserve">NOVÁK </t>
    </r>
    <r>
      <rPr>
        <sz val="10"/>
        <rFont val="Arial"/>
        <family val="2"/>
        <charset val="238"/>
      </rPr>
      <t xml:space="preserve"> Pavel 53</t>
    </r>
  </si>
  <si>
    <r>
      <rPr>
        <b/>
        <sz val="10"/>
        <rFont val="Arial"/>
        <family val="2"/>
        <charset val="238"/>
      </rPr>
      <t>FRÜHAUF</t>
    </r>
    <r>
      <rPr>
        <sz val="10"/>
        <rFont val="Arial"/>
        <family val="2"/>
        <charset val="238"/>
      </rPr>
      <t xml:space="preserve">  Jiljí ml.</t>
    </r>
  </si>
  <si>
    <r>
      <t xml:space="preserve">KERVITCER  </t>
    </r>
    <r>
      <rPr>
        <sz val="10"/>
        <rFont val="Arial"/>
        <family val="2"/>
        <charset val="238"/>
      </rPr>
      <t>Jan ml.</t>
    </r>
  </si>
  <si>
    <r>
      <t xml:space="preserve">KUCHLER  </t>
    </r>
    <r>
      <rPr>
        <sz val="10"/>
        <rFont val="Arial"/>
        <family val="2"/>
        <charset val="238"/>
      </rPr>
      <t>Karel ml.</t>
    </r>
  </si>
  <si>
    <t>BÁRTA  Přemysl</t>
  </si>
  <si>
    <t>PETRTÝL  Tomáš</t>
  </si>
  <si>
    <t>ONDRYÁŠ  Radek</t>
  </si>
  <si>
    <t>KNAP  Martin</t>
  </si>
  <si>
    <t>VANĚK  Vladimír</t>
  </si>
  <si>
    <t>ŠIMEK  Lubor</t>
  </si>
  <si>
    <t>VACULA  Richard</t>
  </si>
  <si>
    <t>VOJTÍK  Pavel</t>
  </si>
  <si>
    <t>KUPKA  Tomáš</t>
  </si>
  <si>
    <t>ŠVINGR  Ivan</t>
  </si>
  <si>
    <t>HLAVÁČ  Michal</t>
  </si>
  <si>
    <t>PLAVEC  Vítězslav</t>
  </si>
  <si>
    <t>CÍSAŘ Adam</t>
  </si>
  <si>
    <t>MATIÁŠEK  Josef</t>
  </si>
  <si>
    <t>MUNZAR  Zbyněk</t>
  </si>
  <si>
    <t>PECHEK  Petr</t>
  </si>
  <si>
    <t>ŠEDIVÝ  Jan</t>
  </si>
  <si>
    <t>HUMR Jan</t>
  </si>
  <si>
    <t>stáří
[počet dnů]
ke dni
10.11.2024</t>
  </si>
  <si>
    <t>90. VK
čas</t>
  </si>
  <si>
    <t>Průměry účastnic 91. VK 2024</t>
  </si>
  <si>
    <t>počet účastnic 91. VK</t>
  </si>
  <si>
    <r>
      <rPr>
        <b/>
        <sz val="10"/>
        <rFont val="Arial"/>
        <family val="2"/>
        <charset val="238"/>
      </rPr>
      <t>VOLECH</t>
    </r>
    <r>
      <rPr>
        <sz val="10"/>
        <rFont val="Arial"/>
        <family val="2"/>
        <charset val="238"/>
      </rPr>
      <t xml:space="preserve">  František</t>
    </r>
  </si>
  <si>
    <r>
      <rPr>
        <b/>
        <sz val="10"/>
        <rFont val="Arial"/>
        <family val="2"/>
        <charset val="238"/>
      </rPr>
      <t>GEFFERT</t>
    </r>
    <r>
      <rPr>
        <sz val="10"/>
        <rFont val="Arial"/>
        <family val="2"/>
        <charset val="238"/>
      </rPr>
      <t xml:space="preserve">  Ivo</t>
    </r>
  </si>
  <si>
    <r>
      <rPr>
        <b/>
        <sz val="10"/>
        <rFont val="Arial"/>
        <family val="2"/>
        <charset val="238"/>
      </rPr>
      <t>SIMBARTL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</si>
  <si>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>HAVEL</t>
    </r>
    <r>
      <rPr>
        <sz val="10"/>
        <rFont val="Arial"/>
        <family val="2"/>
        <charset val="238"/>
      </rPr>
      <t xml:space="preserve">  Aleš</t>
    </r>
  </si>
  <si>
    <r>
      <rPr>
        <b/>
        <sz val="10"/>
        <rFont val="Arial"/>
        <family val="2"/>
        <charset val="238"/>
      </rPr>
      <t>KOTEK</t>
    </r>
    <r>
      <rPr>
        <sz val="10"/>
        <rFont val="Arial"/>
        <family val="2"/>
        <charset val="238"/>
      </rPr>
      <t xml:space="preserve">  Petr</t>
    </r>
  </si>
  <si>
    <r>
      <rPr>
        <b/>
        <sz val="10"/>
        <rFont val="Arial"/>
        <family val="2"/>
        <charset val="238"/>
      </rPr>
      <t>KNAPP</t>
    </r>
    <r>
      <rPr>
        <sz val="10"/>
        <rFont val="Arial"/>
        <family val="2"/>
        <charset val="238"/>
      </rPr>
      <t xml:space="preserve">  Milan</t>
    </r>
  </si>
  <si>
    <r>
      <rPr>
        <b/>
        <sz val="10"/>
        <rFont val="Arial"/>
        <family val="2"/>
        <charset val="238"/>
      </rPr>
      <t>TŮMA</t>
    </r>
    <r>
      <rPr>
        <sz val="10"/>
        <rFont val="Arial"/>
        <family val="2"/>
        <charset val="238"/>
      </rPr>
      <t xml:space="preserve">  Pavel</t>
    </r>
  </si>
  <si>
    <r>
      <rPr>
        <b/>
        <sz val="10"/>
        <rFont val="Arial"/>
        <family val="2"/>
        <charset val="238"/>
      </rPr>
      <t xml:space="preserve">VODIČKA </t>
    </r>
    <r>
      <rPr>
        <sz val="10"/>
        <rFont val="Arial"/>
        <family val="2"/>
        <charset val="238"/>
      </rPr>
      <t xml:space="preserve"> Oldřich</t>
    </r>
  </si>
  <si>
    <r>
      <rPr>
        <b/>
        <sz val="10"/>
        <rFont val="Arial"/>
        <family val="2"/>
        <charset val="238"/>
      </rPr>
      <t>JAŠEK</t>
    </r>
    <r>
      <rPr>
        <sz val="10"/>
        <rFont val="Arial"/>
        <family val="2"/>
        <charset val="238"/>
      </rPr>
      <t xml:space="preserve">  Ondřej</t>
    </r>
  </si>
  <si>
    <r>
      <rPr>
        <b/>
        <sz val="10"/>
        <rFont val="Arial"/>
        <family val="2"/>
        <charset val="238"/>
      </rPr>
      <t xml:space="preserve">VALA </t>
    </r>
    <r>
      <rPr>
        <sz val="10"/>
        <rFont val="Arial"/>
        <family val="2"/>
        <charset val="238"/>
      </rPr>
      <t xml:space="preserve"> Ondřej</t>
    </r>
  </si>
  <si>
    <r>
      <rPr>
        <b/>
        <sz val="10"/>
        <rFont val="Arial"/>
        <family val="2"/>
        <charset val="238"/>
      </rPr>
      <t>RUTTNER</t>
    </r>
    <r>
      <rPr>
        <sz val="10"/>
        <rFont val="Arial"/>
        <family val="2"/>
        <charset val="238"/>
      </rPr>
      <t xml:space="preserve">  Jiří</t>
    </r>
  </si>
  <si>
    <r>
      <rPr>
        <b/>
        <sz val="10"/>
        <rFont val="Arial"/>
        <family val="2"/>
        <charset val="238"/>
      </rPr>
      <t>MARYŠKA</t>
    </r>
    <r>
      <rPr>
        <sz val="10"/>
        <rFont val="Arial"/>
        <family val="2"/>
        <charset val="238"/>
      </rPr>
      <t xml:space="preserve">  Miroslav</t>
    </r>
  </si>
  <si>
    <r>
      <rPr>
        <b/>
        <sz val="10"/>
        <rFont val="Arial"/>
        <family val="2"/>
        <charset val="238"/>
      </rPr>
      <t>FLAŠAR</t>
    </r>
    <r>
      <rPr>
        <sz val="10"/>
        <rFont val="Arial"/>
        <family val="2"/>
        <charset val="238"/>
      </rPr>
      <t xml:space="preserve">  Jan</t>
    </r>
  </si>
  <si>
    <r>
      <t>MIKULOVÁ</t>
    </r>
    <r>
      <rPr>
        <sz val="10"/>
        <rFont val="Arial"/>
        <family val="2"/>
        <charset val="238"/>
      </rPr>
      <t xml:space="preserve">  Zuzana</t>
    </r>
  </si>
  <si>
    <r>
      <t>KOBOSOVÁ</t>
    </r>
    <r>
      <rPr>
        <sz val="10"/>
        <rFont val="Arial"/>
        <family val="2"/>
        <charset val="238"/>
      </rPr>
      <t xml:space="preserve">  Klára</t>
    </r>
  </si>
  <si>
    <t>DLOUHÁ  Petra</t>
  </si>
  <si>
    <t>SLAVÍČEK  Ján</t>
  </si>
  <si>
    <r>
      <t xml:space="preserve">SYSEL  </t>
    </r>
    <r>
      <rPr>
        <sz val="10"/>
        <rFont val="Arial"/>
        <family val="2"/>
        <charset val="238"/>
      </rPr>
      <t>Ondřej</t>
    </r>
  </si>
  <si>
    <t>PEŘINA  Jan</t>
  </si>
  <si>
    <t>KUBRIČAN  Lukáš</t>
  </si>
  <si>
    <t>TOMÁŠEK  Petr</t>
  </si>
  <si>
    <r>
      <rPr>
        <b/>
        <sz val="10"/>
        <rFont val="Arial"/>
        <family val="2"/>
        <charset val="238"/>
      </rPr>
      <t xml:space="preserve">BÁRTA </t>
    </r>
    <r>
      <rPr>
        <sz val="10"/>
        <rFont val="Arial"/>
        <family val="2"/>
        <charset val="238"/>
      </rPr>
      <t xml:space="preserve"> Marek</t>
    </r>
  </si>
  <si>
    <t>pořadí v kategorii
do 39 let v 91. VK</t>
  </si>
  <si>
    <t>pořadí v kategorii
40-49 let v 91. VK</t>
  </si>
  <si>
    <t>pořadí v kategorii
50-59 let v 91. VK</t>
  </si>
  <si>
    <t>pořadí v kategorii
60-69 let v 91. VK</t>
  </si>
  <si>
    <t>pořadí v kategorii
70 let a více
v 91. VK</t>
  </si>
  <si>
    <r>
      <rPr>
        <sz val="10"/>
        <rFont val="Arial"/>
        <family val="2"/>
        <charset val="238"/>
      </rPr>
      <t>věk</t>
    </r>
    <r>
      <rPr>
        <sz val="10"/>
        <rFont val="Arial CE"/>
        <charset val="238"/>
      </rPr>
      <t xml:space="preserve"> / výkon
pořadí 90. VK</t>
    </r>
  </si>
  <si>
    <t>pořadí podle času
bez rozdílu věku
91. VK</t>
  </si>
  <si>
    <r>
      <rPr>
        <sz val="10"/>
        <color rgb="FFFF0000"/>
        <rFont val="Arial"/>
        <family val="2"/>
        <charset val="238"/>
      </rPr>
      <t>věk</t>
    </r>
    <r>
      <rPr>
        <sz val="10"/>
        <color rgb="FFFF0000"/>
        <rFont val="Arial CE"/>
        <charset val="238"/>
      </rPr>
      <t xml:space="preserve"> / výkon
pořadí 91. VK</t>
    </r>
  </si>
  <si>
    <r>
      <t>FAFEJTOVÁ</t>
    </r>
    <r>
      <rPr>
        <sz val="10"/>
        <rFont val="Arial"/>
        <family val="2"/>
        <charset val="238"/>
      </rPr>
      <t xml:space="preserve">  Radka</t>
    </r>
  </si>
  <si>
    <t>Medián 91.VK</t>
  </si>
  <si>
    <t>Průměry účastníků 91. VK 2024</t>
  </si>
  <si>
    <t>počet účastníků 91. VK 2024</t>
  </si>
  <si>
    <t>pořadí v kategorii
60 a více let v 91. VK</t>
  </si>
  <si>
    <t>Medián 91. VK</t>
  </si>
  <si>
    <t>počet
startů</t>
  </si>
  <si>
    <t>start. 
číslo</t>
  </si>
  <si>
    <t>dosažený
čas</t>
  </si>
  <si>
    <r>
      <rPr>
        <b/>
        <sz val="10"/>
        <rFont val="Arial"/>
        <family val="2"/>
        <charset val="238"/>
      </rPr>
      <t>NOVÁK</t>
    </r>
    <r>
      <rPr>
        <sz val="10"/>
        <rFont val="Arial"/>
        <family val="2"/>
        <charset val="238"/>
      </rPr>
      <t xml:space="preserve">  Pavel (48)</t>
    </r>
  </si>
  <si>
    <t>Závodníci s dosaženým časem nad 60 minut,
nejsou uvedeni v kombinované tabulce,
jsou pouze započítáni do počtu účastníků.</t>
  </si>
  <si>
    <t>Kombinovaná tabulka výsledků 91. VK
Ženy -veteránky VK</t>
  </si>
  <si>
    <t>Kombinovaná tabulka výsledků 91. VK
Muži - veteráni VK</t>
  </si>
  <si>
    <t>1:01:58,0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</si>
</sst>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;@"/>
    <numFmt numFmtId="165" formatCode="0.000"/>
    <numFmt numFmtId="166" formatCode="mm:ss.0;@"/>
    <numFmt numFmtId="167" formatCode="0.0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Arial CE"/>
      <charset val="238"/>
    </font>
    <font>
      <b/>
      <sz val="10"/>
      <color indexed="12"/>
      <name val="Arial CE"/>
      <charset val="238"/>
    </font>
    <font>
      <b/>
      <sz val="10"/>
      <color indexed="12"/>
      <name val="Arial"/>
      <family val="2"/>
      <charset val="238"/>
    </font>
    <font>
      <sz val="7"/>
      <name val="Arial CE"/>
      <charset val="238"/>
    </font>
    <font>
      <sz val="10"/>
      <name val="Arial CE"/>
      <charset val="238"/>
    </font>
    <font>
      <sz val="10"/>
      <color indexed="12"/>
      <name val="Arial CE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2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 CE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color rgb="FF0070C0"/>
      <name val="Arial"/>
      <family val="2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333333"/>
      <name val="Arial"/>
      <family val="2"/>
      <charset val="238"/>
    </font>
    <font>
      <sz val="9"/>
      <color rgb="FFFF0000"/>
      <name val="Arial CE"/>
      <charset val="238"/>
    </font>
    <font>
      <sz val="8"/>
      <name val="Arial CE"/>
      <charset val="238"/>
    </font>
    <font>
      <sz val="11"/>
      <color theme="0"/>
      <name val="Arial CE"/>
      <charset val="238"/>
    </font>
    <font>
      <sz val="8"/>
      <color theme="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7"/>
      <color rgb="FF00B0F0"/>
      <name val="Arial CE"/>
      <charset val="238"/>
    </font>
    <font>
      <sz val="7"/>
      <color rgb="FF0070C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2" borderId="0" xfId="0" applyFill="1"/>
    <xf numFmtId="0" fontId="2" fillId="2" borderId="0" xfId="0" applyFont="1" applyFill="1"/>
    <xf numFmtId="2" fontId="0" fillId="2" borderId="0" xfId="0" applyNumberFormat="1" applyFill="1"/>
    <xf numFmtId="0" fontId="0" fillId="2" borderId="1" xfId="0" applyFill="1" applyBorder="1"/>
    <xf numFmtId="0" fontId="0" fillId="2" borderId="0" xfId="0" applyFill="1" applyBorder="1" applyAlignment="1"/>
    <xf numFmtId="2" fontId="0" fillId="0" borderId="0" xfId="0" applyNumberFormat="1"/>
    <xf numFmtId="0" fontId="0" fillId="2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7" xfId="0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0" fontId="1" fillId="0" borderId="7" xfId="0" applyFont="1" applyBorder="1"/>
    <xf numFmtId="0" fontId="11" fillId="2" borderId="0" xfId="0" applyFont="1" applyFill="1" applyBorder="1"/>
    <xf numFmtId="49" fontId="12" fillId="2" borderId="0" xfId="0" applyNumberFormat="1" applyFont="1" applyFill="1" applyBorder="1" applyAlignment="1">
      <alignment horizontal="right"/>
    </xf>
    <xf numFmtId="2" fontId="13" fillId="2" borderId="0" xfId="0" applyNumberFormat="1" applyFont="1" applyFill="1" applyBorder="1" applyAlignment="1">
      <alignment horizontal="right"/>
    </xf>
    <xf numFmtId="49" fontId="14" fillId="2" borderId="0" xfId="0" applyNumberFormat="1" applyFont="1" applyFill="1" applyBorder="1" applyAlignment="1">
      <alignment horizontal="right"/>
    </xf>
    <xf numFmtId="165" fontId="13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167" fontId="15" fillId="2" borderId="0" xfId="0" applyNumberFormat="1" applyFont="1" applyFill="1" applyBorder="1" applyAlignment="1">
      <alignment horizontal="right"/>
    </xf>
    <xf numFmtId="167" fontId="15" fillId="2" borderId="0" xfId="0" applyNumberFormat="1" applyFont="1" applyFill="1" applyBorder="1"/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2" fillId="2" borderId="0" xfId="0" applyFont="1" applyFill="1" applyBorder="1"/>
    <xf numFmtId="0" fontId="2" fillId="0" borderId="0" xfId="0" applyFont="1"/>
    <xf numFmtId="165" fontId="0" fillId="0" borderId="0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0" fontId="1" fillId="2" borderId="0" xfId="0" applyFont="1" applyFill="1"/>
    <xf numFmtId="0" fontId="0" fillId="0" borderId="0" xfId="0" applyFill="1"/>
    <xf numFmtId="2" fontId="21" fillId="0" borderId="7" xfId="0" applyNumberFormat="1" applyFont="1" applyFill="1" applyBorder="1"/>
    <xf numFmtId="14" fontId="20" fillId="2" borderId="0" xfId="0" applyNumberFormat="1" applyFont="1" applyFill="1" applyBorder="1" applyAlignment="1">
      <alignment horizontal="right" vertical="top"/>
    </xf>
    <xf numFmtId="2" fontId="21" fillId="2" borderId="0" xfId="0" applyNumberFormat="1" applyFont="1" applyFill="1"/>
    <xf numFmtId="2" fontId="11" fillId="2" borderId="0" xfId="0" applyNumberFormat="1" applyFont="1" applyFill="1"/>
    <xf numFmtId="165" fontId="11" fillId="2" borderId="0" xfId="0" applyNumberFormat="1" applyFont="1" applyFill="1"/>
    <xf numFmtId="0" fontId="3" fillId="2" borderId="0" xfId="0" applyFont="1" applyFill="1" applyBorder="1"/>
    <xf numFmtId="49" fontId="3" fillId="2" borderId="0" xfId="0" applyNumberFormat="1" applyFont="1" applyFill="1" applyAlignment="1">
      <alignment horizontal="right"/>
    </xf>
    <xf numFmtId="0" fontId="11" fillId="0" borderId="0" xfId="0" applyFont="1" applyBorder="1"/>
    <xf numFmtId="0" fontId="11" fillId="2" borderId="0" xfId="0" applyFont="1" applyFill="1"/>
    <xf numFmtId="2" fontId="13" fillId="2" borderId="0" xfId="0" applyNumberFormat="1" applyFont="1" applyFill="1"/>
    <xf numFmtId="165" fontId="13" fillId="2" borderId="0" xfId="0" applyNumberFormat="1" applyFont="1" applyFill="1"/>
    <xf numFmtId="0" fontId="11" fillId="0" borderId="0" xfId="0" applyFont="1"/>
    <xf numFmtId="2" fontId="0" fillId="2" borderId="0" xfId="0" applyNumberFormat="1" applyFill="1" applyBorder="1" applyAlignment="1">
      <alignment horizontal="right"/>
    </xf>
    <xf numFmtId="0" fontId="1" fillId="0" borderId="0" xfId="0" applyFont="1" applyFill="1"/>
    <xf numFmtId="2" fontId="0" fillId="0" borderId="0" xfId="0" applyNumberFormat="1" applyBorder="1"/>
    <xf numFmtId="14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 vertical="center"/>
    </xf>
    <xf numFmtId="14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14" fontId="20" fillId="0" borderId="0" xfId="0" applyNumberFormat="1" applyFont="1" applyBorder="1" applyAlignment="1">
      <alignment horizontal="right" vertical="top" wrapText="1"/>
    </xf>
    <xf numFmtId="49" fontId="12" fillId="0" borderId="0" xfId="0" applyNumberFormat="1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49" fontId="14" fillId="0" borderId="0" xfId="0" applyNumberFormat="1" applyFont="1" applyBorder="1" applyAlignment="1">
      <alignment horizontal="right"/>
    </xf>
    <xf numFmtId="165" fontId="13" fillId="0" borderId="0" xfId="0" applyNumberFormat="1" applyFont="1" applyBorder="1" applyAlignment="1">
      <alignment horizontal="right"/>
    </xf>
    <xf numFmtId="14" fontId="12" fillId="0" borderId="0" xfId="0" applyNumberFormat="1" applyFont="1" applyBorder="1"/>
    <xf numFmtId="0" fontId="13" fillId="0" borderId="0" xfId="0" applyFont="1" applyBorder="1"/>
    <xf numFmtId="49" fontId="13" fillId="0" borderId="0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textRotation="90" wrapText="1"/>
    </xf>
    <xf numFmtId="0" fontId="0" fillId="4" borderId="0" xfId="0" applyFill="1"/>
    <xf numFmtId="0" fontId="0" fillId="4" borderId="0" xfId="0" applyFill="1" applyAlignment="1">
      <alignment horizontal="left"/>
    </xf>
    <xf numFmtId="1" fontId="1" fillId="0" borderId="7" xfId="0" applyNumberFormat="1" applyFont="1" applyFill="1" applyBorder="1" applyAlignment="1">
      <alignment horizontal="center" vertical="center"/>
    </xf>
    <xf numFmtId="0" fontId="11" fillId="4" borderId="0" xfId="0" applyFont="1" applyFill="1" applyBorder="1"/>
    <xf numFmtId="0" fontId="10" fillId="0" borderId="7" xfId="0" applyFont="1" applyBorder="1" applyAlignment="1">
      <alignment horizontal="center"/>
    </xf>
    <xf numFmtId="0" fontId="0" fillId="4" borderId="0" xfId="0" applyFill="1" applyBorder="1"/>
    <xf numFmtId="2" fontId="29" fillId="2" borderId="0" xfId="0" applyNumberFormat="1" applyFont="1" applyFill="1"/>
    <xf numFmtId="1" fontId="29" fillId="2" borderId="0" xfId="0" applyNumberFormat="1" applyFont="1" applyFill="1"/>
    <xf numFmtId="0" fontId="0" fillId="4" borderId="1" xfId="0" applyFill="1" applyBorder="1"/>
    <xf numFmtId="0" fontId="0" fillId="4" borderId="0" xfId="0" applyFill="1" applyBorder="1" applyAlignment="1">
      <alignment horizontal="left"/>
    </xf>
    <xf numFmtId="0" fontId="1" fillId="4" borderId="0" xfId="0" applyFont="1" applyFill="1" applyBorder="1"/>
    <xf numFmtId="1" fontId="26" fillId="0" borderId="7" xfId="0" applyNumberFormat="1" applyFont="1" applyFill="1" applyBorder="1" applyAlignment="1">
      <alignment horizontal="center" vertical="center"/>
    </xf>
    <xf numFmtId="2" fontId="0" fillId="4" borderId="0" xfId="0" applyNumberFormat="1" applyFill="1" applyBorder="1"/>
    <xf numFmtId="165" fontId="0" fillId="4" borderId="0" xfId="0" applyNumberFormat="1" applyFill="1" applyBorder="1"/>
    <xf numFmtId="0" fontId="11" fillId="4" borderId="0" xfId="0" applyFont="1" applyFill="1" applyBorder="1" applyAlignment="1"/>
    <xf numFmtId="0" fontId="0" fillId="4" borderId="0" xfId="0" applyFill="1" applyBorder="1" applyAlignment="1"/>
    <xf numFmtId="0" fontId="1" fillId="0" borderId="7" xfId="0" applyFont="1" applyBorder="1" applyAlignment="1">
      <alignment horizontal="center"/>
    </xf>
    <xf numFmtId="0" fontId="1" fillId="0" borderId="0" xfId="0" applyFont="1"/>
    <xf numFmtId="0" fontId="6" fillId="2" borderId="0" xfId="0" applyFont="1" applyFill="1" applyBorder="1"/>
    <xf numFmtId="0" fontId="6" fillId="2" borderId="0" xfId="0" applyFont="1" applyFill="1"/>
    <xf numFmtId="1" fontId="0" fillId="0" borderId="7" xfId="0" applyNumberFormat="1" applyFill="1" applyBorder="1" applyAlignment="1">
      <alignment horizontal="center"/>
    </xf>
    <xf numFmtId="1" fontId="26" fillId="0" borderId="7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 vertical="center" textRotation="90" wrapText="1"/>
    </xf>
    <xf numFmtId="2" fontId="8" fillId="0" borderId="7" xfId="0" applyNumberFormat="1" applyFont="1" applyFill="1" applyBorder="1"/>
    <xf numFmtId="2" fontId="8" fillId="0" borderId="20" xfId="0" applyNumberFormat="1" applyFont="1" applyFill="1" applyBorder="1"/>
    <xf numFmtId="1" fontId="0" fillId="0" borderId="6" xfId="0" applyNumberFormat="1" applyFill="1" applyBorder="1" applyAlignment="1">
      <alignment horizontal="center"/>
    </xf>
    <xf numFmtId="1" fontId="26" fillId="0" borderId="6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2" fontId="28" fillId="2" borderId="0" xfId="0" applyNumberFormat="1" applyFont="1" applyFill="1" applyBorder="1"/>
    <xf numFmtId="1" fontId="29" fillId="2" borderId="0" xfId="0" applyNumberFormat="1" applyFont="1" applyFill="1" applyBorder="1"/>
    <xf numFmtId="1" fontId="0" fillId="4" borderId="0" xfId="0" applyNumberFormat="1" applyFill="1"/>
    <xf numFmtId="2" fontId="19" fillId="4" borderId="0" xfId="0" applyNumberFormat="1" applyFont="1" applyFill="1" applyBorder="1" applyAlignment="1">
      <alignment horizontal="right"/>
    </xf>
    <xf numFmtId="47" fontId="19" fillId="4" borderId="0" xfId="0" applyNumberFormat="1" applyFont="1" applyFill="1" applyBorder="1" applyAlignment="1">
      <alignment wrapText="1"/>
    </xf>
    <xf numFmtId="0" fontId="1" fillId="4" borderId="0" xfId="0" applyFont="1" applyFill="1"/>
    <xf numFmtId="14" fontId="2" fillId="4" borderId="0" xfId="0" applyNumberFormat="1" applyFont="1" applyFill="1" applyBorder="1" applyAlignment="1">
      <alignment horizontal="right"/>
    </xf>
    <xf numFmtId="0" fontId="1" fillId="0" borderId="8" xfId="0" applyFont="1" applyFill="1" applyBorder="1"/>
    <xf numFmtId="0" fontId="0" fillId="0" borderId="6" xfId="0" applyFill="1" applyBorder="1" applyAlignment="1">
      <alignment horizontal="center"/>
    </xf>
    <xf numFmtId="1" fontId="1" fillId="3" borderId="5" xfId="0" applyNumberFormat="1" applyFont="1" applyFill="1" applyBorder="1"/>
    <xf numFmtId="0" fontId="1" fillId="0" borderId="9" xfId="0" applyFont="1" applyFill="1" applyBorder="1"/>
    <xf numFmtId="1" fontId="0" fillId="0" borderId="6" xfId="0" applyNumberForma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14" fontId="3" fillId="4" borderId="0" xfId="0" applyNumberFormat="1" applyFont="1" applyFill="1" applyBorder="1"/>
    <xf numFmtId="166" fontId="33" fillId="4" borderId="0" xfId="0" applyNumberFormat="1" applyFont="1" applyFill="1" applyBorder="1"/>
    <xf numFmtId="1" fontId="3" fillId="4" borderId="0" xfId="0" applyNumberFormat="1" applyFont="1" applyFill="1" applyBorder="1"/>
    <xf numFmtId="0" fontId="0" fillId="4" borderId="0" xfId="0" applyFill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Fill="1"/>
    <xf numFmtId="2" fontId="13" fillId="4" borderId="0" xfId="0" applyNumberFormat="1" applyFont="1" applyFill="1" applyBorder="1" applyAlignment="1">
      <alignment horizontal="right"/>
    </xf>
    <xf numFmtId="0" fontId="11" fillId="4" borderId="1" xfId="0" applyFont="1" applyFill="1" applyBorder="1"/>
    <xf numFmtId="14" fontId="20" fillId="0" borderId="7" xfId="0" applyNumberFormat="1" applyFont="1" applyFill="1" applyBorder="1" applyAlignment="1">
      <alignment horizontal="right" vertical="center" wrapText="1"/>
    </xf>
    <xf numFmtId="0" fontId="34" fillId="0" borderId="7" xfId="0" applyFont="1" applyBorder="1"/>
    <xf numFmtId="14" fontId="1" fillId="0" borderId="7" xfId="0" applyNumberFormat="1" applyFont="1" applyBorder="1"/>
    <xf numFmtId="0" fontId="11" fillId="2" borderId="0" xfId="0" applyFont="1" applyFill="1" applyBorder="1" applyAlignment="1">
      <alignment horizontal="right"/>
    </xf>
    <xf numFmtId="47" fontId="0" fillId="2" borderId="0" xfId="0" applyNumberFormat="1" applyFill="1" applyBorder="1" applyAlignment="1">
      <alignment horizontal="right"/>
    </xf>
    <xf numFmtId="0" fontId="2" fillId="4" borderId="0" xfId="0" applyFont="1" applyFill="1"/>
    <xf numFmtId="0" fontId="34" fillId="0" borderId="8" xfId="0" applyFont="1" applyBorder="1"/>
    <xf numFmtId="0" fontId="1" fillId="0" borderId="8" xfId="0" applyFont="1" applyBorder="1"/>
    <xf numFmtId="1" fontId="1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26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 vertical="center"/>
    </xf>
    <xf numFmtId="47" fontId="0" fillId="4" borderId="0" xfId="0" applyNumberFormat="1" applyFill="1" applyBorder="1"/>
    <xf numFmtId="47" fontId="15" fillId="4" borderId="0" xfId="0" applyNumberFormat="1" applyFont="1" applyFill="1" applyBorder="1"/>
    <xf numFmtId="1" fontId="15" fillId="4" borderId="0" xfId="0" applyNumberFormat="1" applyFont="1" applyFill="1" applyBorder="1"/>
    <xf numFmtId="14" fontId="11" fillId="4" borderId="0" xfId="0" applyNumberFormat="1" applyFont="1" applyFill="1" applyBorder="1"/>
    <xf numFmtId="14" fontId="11" fillId="5" borderId="11" xfId="0" applyNumberFormat="1" applyFont="1" applyFill="1" applyBorder="1" applyAlignment="1">
      <alignment horizontal="right" vertical="center"/>
    </xf>
    <xf numFmtId="166" fontId="11" fillId="5" borderId="11" xfId="0" applyNumberFormat="1" applyFont="1" applyFill="1" applyBorder="1" applyAlignment="1">
      <alignment horizontal="right" vertical="center"/>
    </xf>
    <xf numFmtId="1" fontId="11" fillId="5" borderId="11" xfId="0" applyNumberFormat="1" applyFont="1" applyFill="1" applyBorder="1" applyAlignment="1">
      <alignment horizontal="right" vertical="center"/>
    </xf>
    <xf numFmtId="47" fontId="36" fillId="0" borderId="10" xfId="0" applyNumberFormat="1" applyFont="1" applyFill="1" applyBorder="1" applyAlignment="1">
      <alignment vertical="center" wrapText="1"/>
    </xf>
    <xf numFmtId="2" fontId="8" fillId="0" borderId="30" xfId="0" applyNumberFormat="1" applyFont="1" applyFill="1" applyBorder="1"/>
    <xf numFmtId="0" fontId="0" fillId="2" borderId="7" xfId="0" applyFill="1" applyBorder="1"/>
    <xf numFmtId="0" fontId="3" fillId="4" borderId="0" xfId="0" applyFont="1" applyFill="1" applyBorder="1" applyAlignment="1"/>
    <xf numFmtId="1" fontId="1" fillId="0" borderId="6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wrapText="1"/>
    </xf>
    <xf numFmtId="0" fontId="37" fillId="4" borderId="0" xfId="0" applyFont="1" applyFill="1" applyBorder="1" applyAlignment="1">
      <alignment wrapText="1"/>
    </xf>
    <xf numFmtId="0" fontId="38" fillId="4" borderId="0" xfId="0" applyFont="1" applyFill="1" applyBorder="1" applyAlignment="1">
      <alignment textRotation="90" wrapText="1"/>
    </xf>
    <xf numFmtId="2" fontId="1" fillId="4" borderId="0" xfId="0" applyNumberFormat="1" applyFont="1" applyFill="1" applyBorder="1" applyAlignment="1">
      <alignment textRotation="90" wrapText="1"/>
    </xf>
    <xf numFmtId="0" fontId="1" fillId="4" borderId="0" xfId="0" applyFont="1" applyFill="1" applyBorder="1" applyAlignment="1">
      <alignment horizontal="center" vertical="center" textRotation="90" wrapText="1"/>
    </xf>
    <xf numFmtId="0" fontId="9" fillId="4" borderId="0" xfId="0" applyFont="1" applyFill="1" applyBorder="1" applyAlignment="1">
      <alignment horizontal="center" vertical="center" textRotation="90"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wrapText="1"/>
    </xf>
    <xf numFmtId="166" fontId="0" fillId="2" borderId="40" xfId="0" applyNumberFormat="1" applyFill="1" applyBorder="1" applyAlignment="1">
      <alignment horizontal="left"/>
    </xf>
    <xf numFmtId="166" fontId="0" fillId="2" borderId="28" xfId="0" applyNumberFormat="1" applyFill="1" applyBorder="1" applyAlignment="1">
      <alignment horizontal="left"/>
    </xf>
    <xf numFmtId="166" fontId="0" fillId="2" borderId="27" xfId="0" applyNumberFormat="1" applyFill="1" applyBorder="1" applyAlignment="1">
      <alignment horizontal="left"/>
    </xf>
    <xf numFmtId="0" fontId="0" fillId="0" borderId="7" xfId="0" applyBorder="1" applyAlignment="1">
      <alignment horizontal="center"/>
    </xf>
    <xf numFmtId="1" fontId="41" fillId="0" borderId="0" xfId="0" applyNumberFormat="1" applyFont="1" applyAlignment="1">
      <alignment horizontal="center"/>
    </xf>
    <xf numFmtId="47" fontId="41" fillId="0" borderId="0" xfId="0" applyNumberFormat="1" applyFont="1" applyAlignment="1">
      <alignment horizontal="center"/>
    </xf>
    <xf numFmtId="14" fontId="41" fillId="0" borderId="0" xfId="0" applyNumberFormat="1" applyFont="1" applyAlignment="1">
      <alignment horizontal="right"/>
    </xf>
    <xf numFmtId="1" fontId="0" fillId="3" borderId="36" xfId="0" applyNumberFormat="1" applyFill="1" applyBorder="1"/>
    <xf numFmtId="1" fontId="0" fillId="3" borderId="41" xfId="0" applyNumberFormat="1" applyFill="1" applyBorder="1"/>
    <xf numFmtId="1" fontId="41" fillId="0" borderId="7" xfId="0" applyNumberFormat="1" applyFont="1" applyBorder="1" applyAlignment="1">
      <alignment horizontal="center"/>
    </xf>
    <xf numFmtId="2" fontId="8" fillId="0" borderId="12" xfId="0" applyNumberFormat="1" applyFont="1" applyFill="1" applyBorder="1"/>
    <xf numFmtId="14" fontId="8" fillId="0" borderId="7" xfId="0" applyNumberFormat="1" applyFont="1" applyBorder="1"/>
    <xf numFmtId="1" fontId="1" fillId="0" borderId="20" xfId="0" applyNumberFormat="1" applyFont="1" applyBorder="1" applyAlignment="1">
      <alignment horizontal="center"/>
    </xf>
    <xf numFmtId="1" fontId="34" fillId="5" borderId="11" xfId="0" applyNumberFormat="1" applyFont="1" applyFill="1" applyBorder="1"/>
    <xf numFmtId="2" fontId="8" fillId="0" borderId="7" xfId="0" applyNumberFormat="1" applyFont="1" applyBorder="1" applyAlignment="1">
      <alignment horizontal="right"/>
    </xf>
    <xf numFmtId="14" fontId="8" fillId="4" borderId="0" xfId="0" applyNumberFormat="1" applyFont="1" applyFill="1"/>
    <xf numFmtId="0" fontId="10" fillId="0" borderId="7" xfId="0" applyFont="1" applyFill="1" applyBorder="1" applyAlignment="1">
      <alignment horizontal="center"/>
    </xf>
    <xf numFmtId="1" fontId="34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28" fillId="4" borderId="0" xfId="0" applyFont="1" applyFill="1" applyBorder="1" applyAlignment="1">
      <alignment vertical="center"/>
    </xf>
    <xf numFmtId="0" fontId="1" fillId="4" borderId="0" xfId="0" applyFont="1" applyFill="1" applyBorder="1" applyAlignment="1"/>
    <xf numFmtId="0" fontId="10" fillId="0" borderId="6" xfId="0" applyFont="1" applyFill="1" applyBorder="1" applyAlignment="1">
      <alignment horizontal="center"/>
    </xf>
    <xf numFmtId="1" fontId="34" fillId="0" borderId="6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0" fillId="3" borderId="5" xfId="0" applyNumberFormat="1" applyFill="1" applyBorder="1"/>
    <xf numFmtId="1" fontId="20" fillId="0" borderId="7" xfId="0" applyNumberFormat="1" applyFont="1" applyFill="1" applyBorder="1" applyAlignment="1">
      <alignment horizontal="center" vertical="center" wrapText="1"/>
    </xf>
    <xf numFmtId="1" fontId="1" fillId="0" borderId="42" xfId="0" applyNumberFormat="1" applyFont="1" applyFill="1" applyBorder="1"/>
    <xf numFmtId="47" fontId="1" fillId="0" borderId="10" xfId="0" applyNumberFormat="1" applyFont="1" applyFill="1" applyBorder="1"/>
    <xf numFmtId="47" fontId="0" fillId="0" borderId="7" xfId="0" applyNumberFormat="1" applyBorder="1" applyAlignment="1">
      <alignment vertical="center" wrapText="1"/>
    </xf>
    <xf numFmtId="0" fontId="1" fillId="0" borderId="30" xfId="0" applyFont="1" applyFill="1" applyBorder="1" applyAlignment="1">
      <alignment horizontal="center"/>
    </xf>
    <xf numFmtId="0" fontId="6" fillId="4" borderId="0" xfId="0" applyFont="1" applyFill="1" applyBorder="1" applyAlignment="1"/>
    <xf numFmtId="1" fontId="2" fillId="0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" fontId="20" fillId="0" borderId="7" xfId="0" applyNumberFormat="1" applyFont="1" applyFill="1" applyBorder="1" applyAlignment="1">
      <alignment horizontal="center" vertical="center"/>
    </xf>
    <xf numFmtId="1" fontId="20" fillId="0" borderId="7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center"/>
    </xf>
    <xf numFmtId="1" fontId="22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" fontId="22" fillId="0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34" fillId="0" borderId="8" xfId="0" applyFont="1" applyFill="1" applyBorder="1"/>
    <xf numFmtId="0" fontId="1" fillId="0" borderId="6" xfId="0" applyFont="1" applyFill="1" applyBorder="1"/>
    <xf numFmtId="0" fontId="28" fillId="0" borderId="45" xfId="0" applyFont="1" applyBorder="1" applyAlignment="1">
      <alignment horizontal="center"/>
    </xf>
    <xf numFmtId="0" fontId="35" fillId="0" borderId="4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1" fillId="4" borderId="0" xfId="0" applyFont="1" applyFill="1" applyAlignment="1">
      <alignment horizontal="right"/>
    </xf>
    <xf numFmtId="0" fontId="34" fillId="0" borderId="7" xfId="0" applyFont="1" applyBorder="1" applyAlignment="1">
      <alignment wrapText="1"/>
    </xf>
    <xf numFmtId="14" fontId="1" fillId="0" borderId="7" xfId="0" applyNumberFormat="1" applyFont="1" applyBorder="1" applyAlignment="1">
      <alignment vertical="center"/>
    </xf>
    <xf numFmtId="14" fontId="1" fillId="0" borderId="30" xfId="0" applyNumberFormat="1" applyFont="1" applyBorder="1"/>
    <xf numFmtId="0" fontId="1" fillId="0" borderId="2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0" fillId="0" borderId="47" xfId="0" applyFill="1" applyBorder="1"/>
    <xf numFmtId="0" fontId="1" fillId="0" borderId="3" xfId="0" applyFont="1" applyFill="1" applyBorder="1"/>
    <xf numFmtId="0" fontId="0" fillId="0" borderId="3" xfId="0" applyBorder="1"/>
    <xf numFmtId="0" fontId="0" fillId="0" borderId="3" xfId="0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center"/>
    </xf>
    <xf numFmtId="2" fontId="8" fillId="0" borderId="3" xfId="0" applyNumberFormat="1" applyFont="1" applyFill="1" applyBorder="1"/>
    <xf numFmtId="47" fontId="36" fillId="0" borderId="49" xfId="0" applyNumberFormat="1" applyFont="1" applyFill="1" applyBorder="1" applyAlignment="1">
      <alignment vertical="center" wrapText="1"/>
    </xf>
    <xf numFmtId="166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left"/>
    </xf>
    <xf numFmtId="1" fontId="0" fillId="0" borderId="49" xfId="0" applyNumberFormat="1" applyFill="1" applyBorder="1"/>
    <xf numFmtId="2" fontId="8" fillId="0" borderId="12" xfId="0" applyNumberFormat="1" applyFont="1" applyFill="1" applyBorder="1" applyAlignment="1">
      <alignment vertical="center"/>
    </xf>
    <xf numFmtId="0" fontId="3" fillId="4" borderId="6" xfId="0" applyFont="1" applyFill="1" applyBorder="1" applyAlignment="1"/>
    <xf numFmtId="1" fontId="0" fillId="0" borderId="50" xfId="0" applyNumberFormat="1" applyFill="1" applyBorder="1"/>
    <xf numFmtId="0" fontId="44" fillId="5" borderId="4" xfId="0" applyFont="1" applyFill="1" applyBorder="1" applyAlignment="1">
      <alignment horizontal="center" vertical="center" textRotation="90" wrapText="1"/>
    </xf>
    <xf numFmtId="1" fontId="34" fillId="0" borderId="0" xfId="0" applyNumberFormat="1" applyFont="1" applyFill="1" applyBorder="1"/>
    <xf numFmtId="1" fontId="1" fillId="0" borderId="31" xfId="0" applyNumberFormat="1" applyFont="1" applyFill="1" applyBorder="1"/>
    <xf numFmtId="0" fontId="35" fillId="0" borderId="45" xfId="0" applyFont="1" applyBorder="1" applyAlignment="1">
      <alignment horizontal="center"/>
    </xf>
    <xf numFmtId="0" fontId="1" fillId="0" borderId="37" xfId="0" applyFont="1" applyFill="1" applyBorder="1"/>
    <xf numFmtId="0" fontId="1" fillId="0" borderId="49" xfId="0" applyFont="1" applyFill="1" applyBorder="1"/>
    <xf numFmtId="1" fontId="0" fillId="0" borderId="49" xfId="0" applyNumberFormat="1" applyFill="1" applyBorder="1" applyAlignment="1">
      <alignment horizontal="center" vertical="center"/>
    </xf>
    <xf numFmtId="0" fontId="0" fillId="0" borderId="49" xfId="0" applyFill="1" applyBorder="1" applyAlignment="1">
      <alignment horizontal="center"/>
    </xf>
    <xf numFmtId="164" fontId="20" fillId="0" borderId="49" xfId="0" applyNumberFormat="1" applyFont="1" applyFill="1" applyBorder="1" applyAlignment="1">
      <alignment horizontal="right" vertical="center" wrapText="1"/>
    </xf>
    <xf numFmtId="1" fontId="20" fillId="0" borderId="49" xfId="0" applyNumberFormat="1" applyFont="1" applyFill="1" applyBorder="1" applyAlignment="1">
      <alignment horizontal="right" vertical="center" wrapText="1"/>
    </xf>
    <xf numFmtId="2" fontId="21" fillId="0" borderId="49" xfId="0" applyNumberFormat="1" applyFont="1" applyFill="1" applyBorder="1"/>
    <xf numFmtId="47" fontId="1" fillId="0" borderId="49" xfId="0" applyNumberFormat="1" applyFont="1" applyFill="1" applyBorder="1"/>
    <xf numFmtId="166" fontId="0" fillId="4" borderId="31" xfId="0" applyNumberFormat="1" applyFill="1" applyBorder="1" applyAlignment="1">
      <alignment horizontal="left"/>
    </xf>
    <xf numFmtId="0" fontId="1" fillId="0" borderId="31" xfId="0" applyFont="1" applyFill="1" applyBorder="1" applyAlignment="1">
      <alignment horizontal="center"/>
    </xf>
    <xf numFmtId="0" fontId="28" fillId="0" borderId="46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47" fontId="34" fillId="5" borderId="11" xfId="0" applyNumberFormat="1" applyFont="1" applyFill="1" applyBorder="1"/>
    <xf numFmtId="14" fontId="11" fillId="5" borderId="11" xfId="0" applyNumberFormat="1" applyFont="1" applyFill="1" applyBorder="1"/>
    <xf numFmtId="0" fontId="1" fillId="0" borderId="12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2" fontId="21" fillId="0" borderId="7" xfId="0" applyNumberFormat="1" applyFont="1" applyFill="1" applyBorder="1" applyAlignment="1">
      <alignment vertical="center"/>
    </xf>
    <xf numFmtId="166" fontId="0" fillId="2" borderId="28" xfId="0" applyNumberFormat="1" applyFill="1" applyBorder="1" applyAlignment="1">
      <alignment horizontal="left" vertical="center"/>
    </xf>
    <xf numFmtId="0" fontId="11" fillId="4" borderId="0" xfId="0" applyFont="1" applyFill="1"/>
    <xf numFmtId="0" fontId="28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47" fontId="28" fillId="4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/>
    </xf>
    <xf numFmtId="0" fontId="1" fillId="0" borderId="49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90" wrapText="1"/>
    </xf>
    <xf numFmtId="1" fontId="2" fillId="0" borderId="12" xfId="0" applyNumberFormat="1" applyFont="1" applyFill="1" applyBorder="1" applyAlignment="1">
      <alignment horizontal="center"/>
    </xf>
    <xf numFmtId="1" fontId="0" fillId="5" borderId="41" xfId="0" applyNumberFormat="1" applyFill="1" applyBorder="1"/>
    <xf numFmtId="0" fontId="7" fillId="5" borderId="1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35" fillId="0" borderId="39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5" fontId="1" fillId="4" borderId="0" xfId="0" applyNumberFormat="1" applyFont="1" applyFill="1" applyBorder="1"/>
    <xf numFmtId="14" fontId="2" fillId="5" borderId="11" xfId="0" applyNumberFormat="1" applyFont="1" applyFill="1" applyBorder="1"/>
    <xf numFmtId="47" fontId="0" fillId="5" borderId="11" xfId="0" applyNumberFormat="1" applyFill="1" applyBorder="1"/>
    <xf numFmtId="0" fontId="1" fillId="4" borderId="1" xfId="0" applyFont="1" applyFill="1" applyBorder="1"/>
    <xf numFmtId="164" fontId="4" fillId="4" borderId="1" xfId="0" applyNumberFormat="1" applyFont="1" applyFill="1" applyBorder="1" applyAlignment="1">
      <alignment horizontal="right" vertical="center"/>
    </xf>
    <xf numFmtId="14" fontId="6" fillId="5" borderId="11" xfId="0" applyNumberFormat="1" applyFont="1" applyFill="1" applyBorder="1"/>
    <xf numFmtId="47" fontId="0" fillId="5" borderId="11" xfId="0" applyNumberFormat="1" applyFill="1" applyBorder="1" applyAlignment="1">
      <alignment horizontal="right"/>
    </xf>
    <xf numFmtId="0" fontId="1" fillId="5" borderId="10" xfId="0" applyFont="1" applyFill="1" applyBorder="1" applyAlignment="1">
      <alignment horizontal="left"/>
    </xf>
    <xf numFmtId="0" fontId="0" fillId="5" borderId="7" xfId="0" applyFill="1" applyBorder="1"/>
    <xf numFmtId="0" fontId="1" fillId="5" borderId="7" xfId="0" applyFont="1" applyFill="1" applyBorder="1" applyAlignment="1">
      <alignment horizontal="left"/>
    </xf>
    <xf numFmtId="0" fontId="1" fillId="0" borderId="12" xfId="0" applyFont="1" applyBorder="1"/>
    <xf numFmtId="0" fontId="0" fillId="0" borderId="20" xfId="0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9" fillId="4" borderId="0" xfId="0" applyFont="1" applyFill="1" applyBorder="1"/>
    <xf numFmtId="166" fontId="0" fillId="0" borderId="7" xfId="0" applyNumberFormat="1" applyFill="1" applyBorder="1" applyAlignment="1">
      <alignment vertical="center" wrapText="1"/>
    </xf>
    <xf numFmtId="47" fontId="0" fillId="0" borderId="30" xfId="0" applyNumberFormat="1" applyBorder="1" applyAlignment="1">
      <alignment vertical="center" wrapText="1"/>
    </xf>
    <xf numFmtId="0" fontId="34" fillId="0" borderId="9" xfId="0" applyFont="1" applyBorder="1"/>
    <xf numFmtId="0" fontId="23" fillId="0" borderId="4" xfId="0" applyFont="1" applyFill="1" applyBorder="1" applyAlignment="1">
      <alignment horizontal="center" vertical="center" textRotation="90" wrapText="1"/>
    </xf>
    <xf numFmtId="14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0" fillId="5" borderId="52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" fillId="0" borderId="45" xfId="0" applyFont="1" applyBorder="1" applyAlignment="1">
      <alignment horizontal="center"/>
    </xf>
    <xf numFmtId="0" fontId="1" fillId="0" borderId="39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textRotation="90" wrapText="1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4" fillId="0" borderId="30" xfId="0" applyFont="1" applyBorder="1"/>
    <xf numFmtId="14" fontId="8" fillId="0" borderId="30" xfId="0" applyNumberFormat="1" applyFont="1" applyBorder="1"/>
    <xf numFmtId="1" fontId="41" fillId="0" borderId="30" xfId="0" applyNumberFormat="1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vertical="center"/>
    </xf>
    <xf numFmtId="2" fontId="8" fillId="0" borderId="30" xfId="0" applyNumberFormat="1" applyFont="1" applyBorder="1" applyAlignment="1">
      <alignment horizontal="right"/>
    </xf>
    <xf numFmtId="2" fontId="8" fillId="0" borderId="20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/>
    </xf>
    <xf numFmtId="47" fontId="42" fillId="5" borderId="15" xfId="0" applyNumberFormat="1" applyFont="1" applyFill="1" applyBorder="1" applyAlignment="1">
      <alignment vertical="top" wrapText="1"/>
    </xf>
    <xf numFmtId="0" fontId="1" fillId="0" borderId="38" xfId="0" applyFont="1" applyFill="1" applyBorder="1"/>
    <xf numFmtId="0" fontId="0" fillId="0" borderId="35" xfId="0" applyFill="1" applyBorder="1" applyAlignment="1">
      <alignment horizontal="center"/>
    </xf>
    <xf numFmtId="166" fontId="11" fillId="5" borderId="11" xfId="0" applyNumberFormat="1" applyFont="1" applyFill="1" applyBorder="1" applyAlignment="1">
      <alignment horizontal="right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1" fontId="34" fillId="5" borderId="34" xfId="0" applyNumberFormat="1" applyFont="1" applyFill="1" applyBorder="1" applyAlignment="1">
      <alignment horizontal="left"/>
    </xf>
    <xf numFmtId="0" fontId="1" fillId="4" borderId="12" xfId="0" applyFont="1" applyFill="1" applyBorder="1" applyAlignment="1">
      <alignment horizontal="right" vertical="center" wrapText="1"/>
    </xf>
    <xf numFmtId="0" fontId="1" fillId="0" borderId="32" xfId="0" applyFont="1" applyFill="1" applyBorder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 vertical="center"/>
    </xf>
    <xf numFmtId="1" fontId="0" fillId="0" borderId="22" xfId="0" applyNumberFormat="1" applyFill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34" fillId="0" borderId="20" xfId="0" applyNumberFormat="1" applyFont="1" applyBorder="1" applyAlignment="1">
      <alignment horizontal="center"/>
    </xf>
    <xf numFmtId="1" fontId="2" fillId="0" borderId="20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left"/>
    </xf>
    <xf numFmtId="1" fontId="1" fillId="5" borderId="28" xfId="0" applyNumberFormat="1" applyFont="1" applyFill="1" applyBorder="1" applyAlignment="1">
      <alignment horizontal="left"/>
    </xf>
    <xf numFmtId="1" fontId="1" fillId="5" borderId="6" xfId="0" applyNumberFormat="1" applyFont="1" applyFill="1" applyBorder="1" applyAlignment="1">
      <alignment horizontal="left"/>
    </xf>
    <xf numFmtId="0" fontId="32" fillId="3" borderId="25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14" fontId="11" fillId="5" borderId="19" xfId="0" applyNumberFormat="1" applyFont="1" applyFill="1" applyBorder="1" applyAlignment="1">
      <alignment horizontal="center"/>
    </xf>
    <xf numFmtId="14" fontId="11" fillId="5" borderId="14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14" fontId="3" fillId="2" borderId="51" xfId="0" applyNumberFormat="1" applyFont="1" applyFill="1" applyBorder="1" applyAlignment="1">
      <alignment horizontal="center"/>
    </xf>
    <xf numFmtId="14" fontId="3" fillId="2" borderId="23" xfId="0" applyNumberFormat="1" applyFont="1" applyFill="1" applyBorder="1" applyAlignment="1">
      <alignment horizontal="center"/>
    </xf>
    <xf numFmtId="2" fontId="29" fillId="2" borderId="51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" fontId="1" fillId="5" borderId="17" xfId="0" applyNumberFormat="1" applyFont="1" applyFill="1" applyBorder="1" applyAlignment="1">
      <alignment horizontal="left"/>
    </xf>
    <xf numFmtId="1" fontId="1" fillId="5" borderId="31" xfId="0" applyNumberFormat="1" applyFont="1" applyFill="1" applyBorder="1" applyAlignment="1">
      <alignment horizontal="left"/>
    </xf>
    <xf numFmtId="1" fontId="1" fillId="5" borderId="37" xfId="0" applyNumberFormat="1" applyFont="1" applyFill="1" applyBorder="1" applyAlignment="1">
      <alignment horizontal="left"/>
    </xf>
    <xf numFmtId="0" fontId="19" fillId="3" borderId="26" xfId="0" applyFont="1" applyFill="1" applyBorder="1" applyAlignment="1">
      <alignment horizontal="center" wrapText="1"/>
    </xf>
    <xf numFmtId="0" fontId="19" fillId="3" borderId="24" xfId="0" applyFont="1" applyFill="1" applyBorder="1" applyAlignment="1">
      <alignment horizontal="center" wrapText="1"/>
    </xf>
    <xf numFmtId="14" fontId="11" fillId="5" borderId="25" xfId="0" applyNumberFormat="1" applyFont="1" applyFill="1" applyBorder="1" applyAlignment="1">
      <alignment horizontal="center"/>
    </xf>
    <xf numFmtId="14" fontId="11" fillId="5" borderId="24" xfId="0" applyNumberFormat="1" applyFont="1" applyFill="1" applyBorder="1" applyAlignment="1">
      <alignment horizontal="center"/>
    </xf>
    <xf numFmtId="1" fontId="1" fillId="5" borderId="36" xfId="0" applyNumberFormat="1" applyFont="1" applyFill="1" applyBorder="1" applyAlignment="1">
      <alignment horizontal="left"/>
    </xf>
    <xf numFmtId="1" fontId="1" fillId="5" borderId="27" xfId="0" applyNumberFormat="1" applyFont="1" applyFill="1" applyBorder="1" applyAlignment="1">
      <alignment horizontal="left"/>
    </xf>
    <xf numFmtId="1" fontId="1" fillId="5" borderId="33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right"/>
    </xf>
    <xf numFmtId="14" fontId="11" fillId="2" borderId="25" xfId="0" applyNumberFormat="1" applyFont="1" applyFill="1" applyBorder="1" applyAlignment="1">
      <alignment horizontal="center"/>
    </xf>
    <xf numFmtId="14" fontId="11" fillId="2" borderId="24" xfId="0" applyNumberFormat="1" applyFont="1" applyFill="1" applyBorder="1" applyAlignment="1">
      <alignment horizontal="center"/>
    </xf>
    <xf numFmtId="2" fontId="29" fillId="2" borderId="25" xfId="0" applyNumberFormat="1" applyFont="1" applyFill="1" applyBorder="1" applyAlignment="1">
      <alignment horizontal="center"/>
    </xf>
    <xf numFmtId="2" fontId="29" fillId="2" borderId="24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4" borderId="49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 textRotation="90" wrapText="1"/>
    </xf>
    <xf numFmtId="0" fontId="31" fillId="0" borderId="1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90" wrapText="1"/>
    </xf>
    <xf numFmtId="2" fontId="6" fillId="0" borderId="4" xfId="0" applyNumberFormat="1" applyFont="1" applyFill="1" applyBorder="1" applyAlignment="1">
      <alignment horizontal="center" vertical="center" textRotation="90" wrapText="1"/>
    </xf>
    <xf numFmtId="2" fontId="6" fillId="0" borderId="21" xfId="0" applyNumberFormat="1" applyFont="1" applyFill="1" applyBorder="1" applyAlignment="1">
      <alignment horizontal="center" vertical="center" textRotation="90" wrapText="1"/>
    </xf>
    <xf numFmtId="166" fontId="0" fillId="0" borderId="28" xfId="0" applyNumberFormat="1" applyFill="1" applyBorder="1" applyAlignment="1">
      <alignment horizontal="right" vertical="center"/>
    </xf>
    <xf numFmtId="166" fontId="0" fillId="4" borderId="31" xfId="0" applyNumberFormat="1" applyFill="1" applyBorder="1" applyAlignment="1">
      <alignment horizontal="right"/>
    </xf>
    <xf numFmtId="0" fontId="28" fillId="0" borderId="43" xfId="0" applyFont="1" applyBorder="1" applyAlignment="1">
      <alignment horizontal="center"/>
    </xf>
    <xf numFmtId="0" fontId="1" fillId="0" borderId="33" xfId="0" applyFont="1" applyFill="1" applyBorder="1"/>
    <xf numFmtId="0" fontId="1" fillId="0" borderId="39" xfId="0" applyFont="1" applyFill="1" applyBorder="1"/>
    <xf numFmtId="0" fontId="0" fillId="2" borderId="30" xfId="0" applyFill="1" applyBorder="1"/>
    <xf numFmtId="0" fontId="0" fillId="0" borderId="33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4" fontId="20" fillId="0" borderId="30" xfId="0" applyNumberFormat="1" applyFont="1" applyFill="1" applyBorder="1" applyAlignment="1">
      <alignment horizontal="right" vertical="center" wrapText="1"/>
    </xf>
    <xf numFmtId="1" fontId="20" fillId="0" borderId="30" xfId="0" applyNumberFormat="1" applyFont="1" applyFill="1" applyBorder="1" applyAlignment="1">
      <alignment horizontal="center" vertical="center" wrapText="1"/>
    </xf>
    <xf numFmtId="2" fontId="21" fillId="0" borderId="30" xfId="0" applyNumberFormat="1" applyFont="1" applyFill="1" applyBorder="1"/>
    <xf numFmtId="47" fontId="0" fillId="0" borderId="29" xfId="0" applyNumberFormat="1" applyBorder="1" applyAlignment="1">
      <alignment vertical="center" wrapText="1"/>
    </xf>
    <xf numFmtId="2" fontId="21" fillId="0" borderId="30" xfId="0" applyNumberFormat="1" applyFont="1" applyFill="1" applyBorder="1" applyAlignment="1">
      <alignment vertical="center"/>
    </xf>
    <xf numFmtId="2" fontId="21" fillId="0" borderId="34" xfId="0" applyNumberFormat="1" applyFont="1" applyFill="1" applyBorder="1" applyAlignment="1">
      <alignment vertical="center"/>
    </xf>
    <xf numFmtId="2" fontId="21" fillId="0" borderId="53" xfId="0" applyNumberFormat="1" applyFont="1" applyFill="1" applyBorder="1" applyAlignment="1">
      <alignment vertical="center"/>
    </xf>
    <xf numFmtId="2" fontId="21" fillId="0" borderId="10" xfId="0" applyNumberFormat="1" applyFont="1" applyFill="1" applyBorder="1"/>
    <xf numFmtId="49" fontId="1" fillId="0" borderId="12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2" fontId="6" fillId="0" borderId="54" xfId="0" applyNumberFormat="1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wrapText="1"/>
    </xf>
    <xf numFmtId="1" fontId="1" fillId="4" borderId="27" xfId="0" applyNumberFormat="1" applyFont="1" applyFill="1" applyBorder="1" applyAlignment="1">
      <alignment horizontal="center"/>
    </xf>
    <xf numFmtId="1" fontId="1" fillId="4" borderId="28" xfId="0" applyNumberFormat="1" applyFont="1" applyFill="1" applyBorder="1" applyAlignment="1">
      <alignment horizontal="center"/>
    </xf>
    <xf numFmtId="166" fontId="0" fillId="2" borderId="28" xfId="0" applyNumberFormat="1" applyFill="1" applyBorder="1" applyAlignment="1">
      <alignment horizontal="center" vertical="center"/>
    </xf>
    <xf numFmtId="166" fontId="0" fillId="2" borderId="40" xfId="0" applyNumberFormat="1" applyFill="1" applyBorder="1" applyAlignment="1">
      <alignment horizontal="center" vertical="center"/>
    </xf>
    <xf numFmtId="0" fontId="0" fillId="2" borderId="29" xfId="0" applyFill="1" applyBorder="1"/>
    <xf numFmtId="2" fontId="8" fillId="0" borderId="34" xfId="0" applyNumberFormat="1" applyFont="1" applyFill="1" applyBorder="1"/>
    <xf numFmtId="2" fontId="8" fillId="0" borderId="53" xfId="0" applyNumberFormat="1" applyFont="1" applyFill="1" applyBorder="1"/>
    <xf numFmtId="2" fontId="8" fillId="0" borderId="53" xfId="0" applyNumberFormat="1" applyFont="1" applyFill="1" applyBorder="1" applyAlignment="1">
      <alignment vertical="center"/>
    </xf>
    <xf numFmtId="2" fontId="8" fillId="0" borderId="55" xfId="0" applyNumberFormat="1" applyFont="1" applyFill="1" applyBorder="1"/>
    <xf numFmtId="2" fontId="8" fillId="0" borderId="55" xfId="0" applyNumberFormat="1" applyFont="1" applyFill="1" applyBorder="1" applyAlignment="1">
      <alignment vertical="center"/>
    </xf>
    <xf numFmtId="2" fontId="8" fillId="0" borderId="56" xfId="0" applyNumberFormat="1" applyFont="1" applyFill="1" applyBorder="1"/>
    <xf numFmtId="2" fontId="8" fillId="0" borderId="56" xfId="0" applyNumberFormat="1" applyFont="1" applyFill="1" applyBorder="1" applyAlignment="1">
      <alignment vertical="center"/>
    </xf>
    <xf numFmtId="0" fontId="27" fillId="0" borderId="42" xfId="0" applyFont="1" applyBorder="1" applyAlignment="1">
      <alignment horizontal="center" vertical="center"/>
    </xf>
    <xf numFmtId="2" fontId="8" fillId="0" borderId="5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00CCFF"/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credimail.com/app/?tag=emoticon_click_me_im2_re&amp;lang=9&amp;version=6234778&amp;setup_id=9006307&amp;aff_id=102&amp;addon=IncrediMail&amp;upn=47a90b0a-30d3-4026-b700-367b7363e414&amp;id=95202&amp;guid=40CE26CF-1426-48A5-A93C-5689CF5D773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152400</xdr:colOff>
      <xdr:row>2</xdr:row>
      <xdr:rowOff>123825</xdr:rowOff>
    </xdr:to>
    <xdr:sp macro="" textlink="">
      <xdr:nvSpPr>
        <xdr:cNvPr id="1257" name="INCREDIINSERTIMAGE" descr="Click Me!">
          <a:hlinkClick xmlns:r="http://schemas.openxmlformats.org/officeDocument/2006/relationships" r:id="rId1" tooltip="Click Me!"/>
        </xdr:cNvPr>
        <xdr:cNvSpPr>
          <a:spLocks noChangeAspect="1" noChangeArrowheads="1"/>
        </xdr:cNvSpPr>
      </xdr:nvSpPr>
      <xdr:spPr bwMode="auto">
        <a:xfrm>
          <a:off x="0" y="476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152400</xdr:colOff>
      <xdr:row>2</xdr:row>
      <xdr:rowOff>123825</xdr:rowOff>
    </xdr:to>
    <xdr:sp macro="" textlink="">
      <xdr:nvSpPr>
        <xdr:cNvPr id="1258" name="Rectangle 2" descr="Click Me!">
          <a:hlinkClick xmlns:r="http://schemas.openxmlformats.org/officeDocument/2006/relationships" r:id="rId1" tooltip="Click Me!"/>
        </xdr:cNvPr>
        <xdr:cNvSpPr>
          <a:spLocks noChangeAspect="1" noChangeArrowheads="1"/>
        </xdr:cNvSpPr>
      </xdr:nvSpPr>
      <xdr:spPr bwMode="auto">
        <a:xfrm>
          <a:off x="0" y="476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A52"/>
  <sheetViews>
    <sheetView zoomScaleNormal="100" workbookViewId="0">
      <pane xSplit="1" ySplit="4" topLeftCell="B5" activePane="bottomRight" state="frozen"/>
      <selection activeCell="A3" sqref="A3"/>
      <selection pane="topRight" activeCell="B3" sqref="B3"/>
      <selection pane="bottomLeft" activeCell="A6" sqref="A6"/>
      <selection pane="bottomRight" activeCell="E5" sqref="E5"/>
    </sheetView>
  </sheetViews>
  <sheetFormatPr defaultRowHeight="12.75" x14ac:dyDescent="0.2"/>
  <cols>
    <col min="1" max="1" width="2.140625" customWidth="1"/>
    <col min="2" max="2" width="5.85546875" hidden="1" customWidth="1"/>
    <col min="3" max="4" width="6.140625" hidden="1" customWidth="1"/>
    <col min="5" max="6" width="6.140625" customWidth="1"/>
    <col min="7" max="7" width="24.42578125" customWidth="1"/>
    <col min="8" max="8" width="3.28515625" hidden="1" customWidth="1"/>
    <col min="9" max="12" width="4.5703125" hidden="1" customWidth="1"/>
    <col min="13" max="13" width="11.42578125" style="29" hidden="1" customWidth="1"/>
    <col min="14" max="14" width="6.42578125" style="29" customWidth="1"/>
    <col min="15" max="15" width="9" style="6" customWidth="1"/>
    <col min="17" max="18" width="9" customWidth="1"/>
    <col min="19" max="19" width="1.42578125" style="31" hidden="1" customWidth="1"/>
    <col min="20" max="20" width="8.42578125" hidden="1" customWidth="1"/>
    <col min="21" max="21" width="10" hidden="1" customWidth="1"/>
    <col min="22" max="22" width="1.85546875" hidden="1" customWidth="1"/>
    <col min="23" max="23" width="9.140625" hidden="1" customWidth="1"/>
    <col min="24" max="24" width="2.7109375" customWidth="1"/>
  </cols>
  <sheetData>
    <row r="1" spans="1:24" ht="15.75" customHeight="1" x14ac:dyDescent="0.2">
      <c r="A1" s="64"/>
      <c r="B1" s="64"/>
      <c r="C1" s="64"/>
      <c r="D1" s="64"/>
      <c r="E1" s="64"/>
      <c r="F1" s="64"/>
      <c r="G1" s="64"/>
      <c r="H1" s="1"/>
      <c r="I1" s="1"/>
      <c r="J1" s="1"/>
      <c r="K1" s="1"/>
      <c r="L1" s="7"/>
      <c r="M1" s="146"/>
      <c r="N1" s="147"/>
      <c r="O1" s="148"/>
      <c r="P1" s="149"/>
      <c r="Q1" s="150"/>
      <c r="R1" s="151"/>
      <c r="S1" s="152"/>
      <c r="T1" s="150"/>
      <c r="U1" s="151"/>
      <c r="V1" s="151"/>
      <c r="W1" s="153"/>
      <c r="X1" s="1"/>
    </row>
    <row r="2" spans="1:24" ht="13.5" customHeight="1" thickBot="1" x14ac:dyDescent="0.25">
      <c r="A2" s="64"/>
      <c r="B2" s="359"/>
      <c r="C2" s="359"/>
      <c r="D2" s="359"/>
      <c r="E2" s="359"/>
      <c r="F2" s="359"/>
      <c r="G2" s="359"/>
      <c r="H2" s="359"/>
      <c r="I2" s="5"/>
      <c r="J2" s="386" t="s">
        <v>369</v>
      </c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64"/>
      <c r="V2" s="64"/>
      <c r="W2" s="64"/>
      <c r="X2" s="1"/>
    </row>
    <row r="3" spans="1:24" ht="24.75" customHeight="1" thickBot="1" x14ac:dyDescent="0.25">
      <c r="A3" s="64"/>
      <c r="B3" s="72"/>
      <c r="C3" s="72"/>
      <c r="D3" s="72"/>
      <c r="E3" s="72"/>
      <c r="F3" s="72"/>
      <c r="G3" s="271">
        <v>45606</v>
      </c>
      <c r="H3" s="4"/>
      <c r="I3" s="4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43" t="s">
        <v>10</v>
      </c>
      <c r="V3" s="344"/>
      <c r="W3" s="345"/>
      <c r="X3" s="1"/>
    </row>
    <row r="4" spans="1:24" ht="75" customHeight="1" thickBot="1" x14ac:dyDescent="0.25">
      <c r="A4" s="7"/>
      <c r="B4" s="258" t="s">
        <v>296</v>
      </c>
      <c r="C4" s="93" t="s">
        <v>355</v>
      </c>
      <c r="D4" s="389" t="s">
        <v>356</v>
      </c>
      <c r="E4" s="390" t="s">
        <v>357</v>
      </c>
      <c r="F4" s="94" t="s">
        <v>0</v>
      </c>
      <c r="G4" s="10" t="s">
        <v>1</v>
      </c>
      <c r="H4" s="94" t="s">
        <v>2</v>
      </c>
      <c r="I4" s="94" t="s">
        <v>350</v>
      </c>
      <c r="J4" s="94" t="s">
        <v>351</v>
      </c>
      <c r="K4" s="94" t="s">
        <v>352</v>
      </c>
      <c r="L4" s="94" t="s">
        <v>362</v>
      </c>
      <c r="M4" s="391" t="s">
        <v>3</v>
      </c>
      <c r="N4" s="392" t="s">
        <v>4</v>
      </c>
      <c r="O4" s="393" t="s">
        <v>7</v>
      </c>
      <c r="P4" s="10" t="s">
        <v>5</v>
      </c>
      <c r="Q4" s="393" t="s">
        <v>8</v>
      </c>
      <c r="R4" s="394" t="s">
        <v>9</v>
      </c>
      <c r="S4" s="414" t="s">
        <v>6</v>
      </c>
      <c r="T4" s="346"/>
      <c r="U4" s="256" t="s">
        <v>324</v>
      </c>
      <c r="V4" s="225" t="s">
        <v>218</v>
      </c>
      <c r="W4" s="257" t="s">
        <v>325</v>
      </c>
      <c r="X4" s="1"/>
    </row>
    <row r="5" spans="1:24" ht="14.25" customHeight="1" x14ac:dyDescent="0.2">
      <c r="A5" s="7"/>
      <c r="B5" s="292">
        <v>9</v>
      </c>
      <c r="C5" s="293">
        <v>1</v>
      </c>
      <c r="D5" s="259">
        <v>11</v>
      </c>
      <c r="E5" s="260">
        <v>1</v>
      </c>
      <c r="F5" s="261">
        <v>3018</v>
      </c>
      <c r="G5" s="301" t="s">
        <v>265</v>
      </c>
      <c r="H5" s="419">
        <v>25</v>
      </c>
      <c r="I5" s="302"/>
      <c r="J5" s="303"/>
      <c r="K5" s="303"/>
      <c r="L5" s="184">
        <v>2</v>
      </c>
      <c r="M5" s="208">
        <v>21593</v>
      </c>
      <c r="N5" s="305">
        <v>1959</v>
      </c>
      <c r="O5" s="138">
        <f t="shared" ref="O5:O29" si="0">U5/U$32*100</f>
        <v>116.01985184555295</v>
      </c>
      <c r="P5" s="284">
        <v>8.5821759259259254E-3</v>
      </c>
      <c r="Q5" s="311">
        <f t="shared" ref="Q5:Q29" si="1">200-P5/P$32*100</f>
        <v>105.09213039048542</v>
      </c>
      <c r="R5" s="420">
        <f t="shared" ref="R5:R29" si="2">Q5+O5</f>
        <v>221.11198223603839</v>
      </c>
      <c r="S5" s="415" t="str">
        <f t="shared" ref="S5:S26" si="3">IF(W5&gt;P5,"-","+")</f>
        <v>+</v>
      </c>
      <c r="T5" s="156">
        <f t="shared" ref="T5:T26" si="4">IF(W5&gt;P5,W5-P5,P5-W5)</f>
        <v>3.7615740740740665E-4</v>
      </c>
      <c r="U5" s="161">
        <f t="shared" ref="U5:U29" si="5">G$3-M5</f>
        <v>24013</v>
      </c>
      <c r="V5" s="289" t="str">
        <f t="shared" ref="V5:V29" si="6">IF(N5&lt;=1964,"D",IF(N5&lt;=1974,"C",IF(N5&lt;=1984,"B","A")))</f>
        <v>D</v>
      </c>
      <c r="W5" s="284">
        <v>8.2060185185185187E-3</v>
      </c>
      <c r="X5" s="1"/>
    </row>
    <row r="6" spans="1:24" ht="14.25" customHeight="1" x14ac:dyDescent="0.2">
      <c r="A6" s="7"/>
      <c r="B6" s="294">
        <v>8</v>
      </c>
      <c r="C6" s="295">
        <v>3</v>
      </c>
      <c r="D6" s="262">
        <v>10</v>
      </c>
      <c r="E6" s="263">
        <v>2</v>
      </c>
      <c r="F6" s="264">
        <v>3022</v>
      </c>
      <c r="G6" s="17" t="s">
        <v>299</v>
      </c>
      <c r="H6" s="139">
        <v>22</v>
      </c>
      <c r="I6" s="165"/>
      <c r="J6" s="163"/>
      <c r="K6" s="163"/>
      <c r="L6" s="13">
        <v>1</v>
      </c>
      <c r="M6" s="118">
        <v>23005</v>
      </c>
      <c r="N6" s="280">
        <v>1962</v>
      </c>
      <c r="O6" s="89">
        <f t="shared" si="0"/>
        <v>109.19771255408912</v>
      </c>
      <c r="P6" s="183">
        <v>8.1215277777777779E-3</v>
      </c>
      <c r="Q6" s="168">
        <f t="shared" si="1"/>
        <v>110.18630869184574</v>
      </c>
      <c r="R6" s="421">
        <f t="shared" si="2"/>
        <v>219.38402124593486</v>
      </c>
      <c r="S6" s="416" t="str">
        <f t="shared" si="3"/>
        <v>+</v>
      </c>
      <c r="T6" s="155">
        <f t="shared" si="4"/>
        <v>8.5648148148147196E-5</v>
      </c>
      <c r="U6" s="162">
        <f t="shared" si="5"/>
        <v>22601</v>
      </c>
      <c r="V6" s="290" t="str">
        <f t="shared" si="6"/>
        <v>D</v>
      </c>
      <c r="W6" s="183">
        <v>8.0358796296296307E-3</v>
      </c>
      <c r="X6" s="1"/>
    </row>
    <row r="7" spans="1:24" ht="14.25" customHeight="1" x14ac:dyDescent="0.2">
      <c r="A7" s="7"/>
      <c r="B7" s="296">
        <v>16</v>
      </c>
      <c r="C7" s="295">
        <v>4</v>
      </c>
      <c r="D7" s="265">
        <v>16</v>
      </c>
      <c r="E7" s="263">
        <v>3</v>
      </c>
      <c r="F7" s="266">
        <v>3006</v>
      </c>
      <c r="G7" s="12" t="s">
        <v>16</v>
      </c>
      <c r="H7" s="139">
        <v>37</v>
      </c>
      <c r="I7" s="139"/>
      <c r="J7" s="15"/>
      <c r="K7" s="15"/>
      <c r="L7" s="13">
        <v>4</v>
      </c>
      <c r="M7" s="118">
        <v>20734</v>
      </c>
      <c r="N7" s="186">
        <v>1956</v>
      </c>
      <c r="O7" s="89">
        <f t="shared" si="0"/>
        <v>120.17014763264035</v>
      </c>
      <c r="P7" s="183">
        <v>9.1249999999999994E-3</v>
      </c>
      <c r="Q7" s="89">
        <f t="shared" si="1"/>
        <v>99.08919163837993</v>
      </c>
      <c r="R7" s="421">
        <f t="shared" si="2"/>
        <v>219.25933927102028</v>
      </c>
      <c r="S7" s="417" t="str">
        <f t="shared" si="3"/>
        <v>-</v>
      </c>
      <c r="T7" s="155">
        <f t="shared" si="4"/>
        <v>3.9930555555555552E-4</v>
      </c>
      <c r="U7" s="162">
        <f t="shared" si="5"/>
        <v>24872</v>
      </c>
      <c r="V7" s="290" t="str">
        <f t="shared" si="6"/>
        <v>D</v>
      </c>
      <c r="W7" s="183">
        <v>9.524305555555555E-3</v>
      </c>
      <c r="X7" s="1"/>
    </row>
    <row r="8" spans="1:24" ht="14.25" customHeight="1" x14ac:dyDescent="0.2">
      <c r="A8" s="7"/>
      <c r="B8" s="294"/>
      <c r="C8" s="297"/>
      <c r="D8" s="262">
        <v>1</v>
      </c>
      <c r="E8" s="263">
        <v>4</v>
      </c>
      <c r="F8" s="266">
        <v>3026</v>
      </c>
      <c r="G8" s="206" t="s">
        <v>341</v>
      </c>
      <c r="H8" s="139">
        <v>21</v>
      </c>
      <c r="I8" s="240"/>
      <c r="J8" s="244">
        <v>1</v>
      </c>
      <c r="K8" s="87"/>
      <c r="L8" s="87"/>
      <c r="M8" s="207">
        <v>28952</v>
      </c>
      <c r="N8" s="188">
        <v>1979</v>
      </c>
      <c r="O8" s="310">
        <f t="shared" si="0"/>
        <v>80.464523909375714</v>
      </c>
      <c r="P8" s="183">
        <v>6.137731481481481E-3</v>
      </c>
      <c r="Q8" s="310">
        <f t="shared" si="1"/>
        <v>132.12455393941258</v>
      </c>
      <c r="R8" s="422">
        <f t="shared" si="2"/>
        <v>212.58907784878829</v>
      </c>
      <c r="S8" s="416" t="str">
        <f t="shared" si="3"/>
        <v>+</v>
      </c>
      <c r="T8" s="155">
        <f t="shared" si="4"/>
        <v>1.1689814814814809E-4</v>
      </c>
      <c r="U8" s="162">
        <f t="shared" si="5"/>
        <v>16654</v>
      </c>
      <c r="V8" s="290" t="str">
        <f t="shared" si="6"/>
        <v>B</v>
      </c>
      <c r="W8" s="183">
        <v>6.0208333333333329E-3</v>
      </c>
      <c r="X8" s="1"/>
    </row>
    <row r="9" spans="1:24" ht="14.25" customHeight="1" x14ac:dyDescent="0.2">
      <c r="A9" s="7"/>
      <c r="B9" s="296">
        <v>15</v>
      </c>
      <c r="C9" s="295">
        <v>8</v>
      </c>
      <c r="D9" s="265">
        <v>15</v>
      </c>
      <c r="E9" s="263">
        <v>5</v>
      </c>
      <c r="F9" s="266">
        <v>3012</v>
      </c>
      <c r="G9" s="117" t="s">
        <v>232</v>
      </c>
      <c r="H9" s="139">
        <v>28</v>
      </c>
      <c r="I9" s="139"/>
      <c r="J9" s="87"/>
      <c r="K9" s="87"/>
      <c r="L9" s="13">
        <v>3</v>
      </c>
      <c r="M9" s="118">
        <v>22417</v>
      </c>
      <c r="N9" s="80">
        <v>1961</v>
      </c>
      <c r="O9" s="89">
        <f t="shared" si="0"/>
        <v>112.03866007772987</v>
      </c>
      <c r="P9" s="183">
        <v>9.0555555555555545E-3</v>
      </c>
      <c r="Q9" s="168">
        <f t="shared" si="1"/>
        <v>99.857158216474446</v>
      </c>
      <c r="R9" s="421">
        <f t="shared" si="2"/>
        <v>211.89581829420433</v>
      </c>
      <c r="S9" s="416" t="str">
        <f t="shared" si="3"/>
        <v>-</v>
      </c>
      <c r="T9" s="155">
        <f t="shared" si="4"/>
        <v>2.66203703703706E-4</v>
      </c>
      <c r="U9" s="162">
        <f t="shared" si="5"/>
        <v>23189</v>
      </c>
      <c r="V9" s="290" t="str">
        <f t="shared" si="6"/>
        <v>D</v>
      </c>
      <c r="W9" s="183">
        <v>9.3217592592592605E-3</v>
      </c>
      <c r="X9" s="1"/>
    </row>
    <row r="10" spans="1:24" ht="14.25" customHeight="1" x14ac:dyDescent="0.2">
      <c r="A10" s="7"/>
      <c r="B10" s="294">
        <v>5</v>
      </c>
      <c r="C10" s="295">
        <v>5</v>
      </c>
      <c r="D10" s="262">
        <v>9</v>
      </c>
      <c r="E10" s="263">
        <v>6</v>
      </c>
      <c r="F10" s="266">
        <v>3010</v>
      </c>
      <c r="G10" s="17" t="s">
        <v>213</v>
      </c>
      <c r="H10" s="139">
        <v>29</v>
      </c>
      <c r="I10" s="139"/>
      <c r="J10" s="87"/>
      <c r="K10" s="315">
        <v>5</v>
      </c>
      <c r="L10" s="87"/>
      <c r="M10" s="118">
        <v>25137</v>
      </c>
      <c r="N10" s="80">
        <v>1968</v>
      </c>
      <c r="O10" s="89">
        <f t="shared" si="0"/>
        <v>98.896862009187672</v>
      </c>
      <c r="P10" s="183">
        <v>7.9872685185185185E-3</v>
      </c>
      <c r="Q10" s="89">
        <f t="shared" si="1"/>
        <v>111.67104407616182</v>
      </c>
      <c r="R10" s="421">
        <f t="shared" si="2"/>
        <v>210.56790608534948</v>
      </c>
      <c r="S10" s="417" t="str">
        <f t="shared" si="3"/>
        <v>+</v>
      </c>
      <c r="T10" s="155">
        <f t="shared" si="4"/>
        <v>2.8356481481481375E-4</v>
      </c>
      <c r="U10" s="162">
        <f t="shared" si="5"/>
        <v>20469</v>
      </c>
      <c r="V10" s="290" t="str">
        <f t="shared" si="6"/>
        <v>C</v>
      </c>
      <c r="W10" s="183">
        <v>7.7037037037037048E-3</v>
      </c>
      <c r="X10" s="1"/>
    </row>
    <row r="11" spans="1:24" ht="14.25" customHeight="1" x14ac:dyDescent="0.2">
      <c r="A11" s="7"/>
      <c r="B11" s="296">
        <v>6</v>
      </c>
      <c r="C11" s="295">
        <v>9</v>
      </c>
      <c r="D11" s="265">
        <v>8</v>
      </c>
      <c r="E11" s="263">
        <v>7</v>
      </c>
      <c r="F11" s="266">
        <v>3013</v>
      </c>
      <c r="G11" s="117" t="s">
        <v>233</v>
      </c>
      <c r="H11" s="139">
        <v>28</v>
      </c>
      <c r="I11" s="139"/>
      <c r="J11" s="80"/>
      <c r="K11" s="87">
        <v>4</v>
      </c>
      <c r="L11" s="87"/>
      <c r="M11" s="118">
        <v>26076</v>
      </c>
      <c r="N11" s="80">
        <v>1971</v>
      </c>
      <c r="O11" s="89">
        <f t="shared" si="0"/>
        <v>94.360042749496074</v>
      </c>
      <c r="P11" s="183">
        <v>7.8229166666666673E-3</v>
      </c>
      <c r="Q11" s="89">
        <f t="shared" si="1"/>
        <v>113.48856497765217</v>
      </c>
      <c r="R11" s="421">
        <f t="shared" si="2"/>
        <v>207.84860772714825</v>
      </c>
      <c r="S11" s="417" t="str">
        <f t="shared" si="3"/>
        <v>-</v>
      </c>
      <c r="T11" s="155">
        <f t="shared" si="4"/>
        <v>1.8518518518518406E-5</v>
      </c>
      <c r="U11" s="162">
        <f t="shared" si="5"/>
        <v>19530</v>
      </c>
      <c r="V11" s="290" t="str">
        <f t="shared" si="6"/>
        <v>C</v>
      </c>
      <c r="W11" s="183">
        <v>7.8414351851851857E-3</v>
      </c>
      <c r="X11" s="1"/>
    </row>
    <row r="12" spans="1:24" ht="14.25" customHeight="1" x14ac:dyDescent="0.2">
      <c r="A12" s="7"/>
      <c r="B12" s="294">
        <v>3</v>
      </c>
      <c r="C12" s="295">
        <v>11</v>
      </c>
      <c r="D12" s="262">
        <v>5</v>
      </c>
      <c r="E12" s="263">
        <v>8</v>
      </c>
      <c r="F12" s="266">
        <v>3016</v>
      </c>
      <c r="G12" s="117" t="s">
        <v>261</v>
      </c>
      <c r="H12" s="139">
        <v>26</v>
      </c>
      <c r="I12" s="87"/>
      <c r="J12" s="80"/>
      <c r="K12" s="80">
        <v>1</v>
      </c>
      <c r="L12" s="17"/>
      <c r="M12" s="118">
        <v>26716</v>
      </c>
      <c r="N12" s="309">
        <v>1973</v>
      </c>
      <c r="O12" s="89">
        <f t="shared" si="0"/>
        <v>91.267854968662604</v>
      </c>
      <c r="P12" s="183">
        <v>7.5844907407407415E-3</v>
      </c>
      <c r="Q12" s="89">
        <f t="shared" si="1"/>
        <v>116.12525022911004</v>
      </c>
      <c r="R12" s="421">
        <f t="shared" si="2"/>
        <v>207.39310519777263</v>
      </c>
      <c r="S12" s="417" t="str">
        <f t="shared" si="3"/>
        <v>+</v>
      </c>
      <c r="T12" s="155">
        <f t="shared" si="4"/>
        <v>5.7870370370367852E-6</v>
      </c>
      <c r="U12" s="162">
        <f t="shared" si="5"/>
        <v>18890</v>
      </c>
      <c r="V12" s="290" t="str">
        <f t="shared" si="6"/>
        <v>C</v>
      </c>
      <c r="W12" s="183">
        <v>7.5787037037037047E-3</v>
      </c>
      <c r="X12" s="1"/>
    </row>
    <row r="13" spans="1:24" ht="14.25" customHeight="1" x14ac:dyDescent="0.2">
      <c r="A13" s="7"/>
      <c r="B13" s="296">
        <v>7</v>
      </c>
      <c r="C13" s="295">
        <v>12</v>
      </c>
      <c r="D13" s="265">
        <v>6</v>
      </c>
      <c r="E13" s="263">
        <v>9</v>
      </c>
      <c r="F13" s="266">
        <v>3014</v>
      </c>
      <c r="G13" s="117" t="s">
        <v>234</v>
      </c>
      <c r="H13" s="139">
        <v>28</v>
      </c>
      <c r="I13" s="139"/>
      <c r="J13" s="80"/>
      <c r="K13" s="87">
        <v>2</v>
      </c>
      <c r="L13" s="87"/>
      <c r="M13" s="118">
        <v>26680</v>
      </c>
      <c r="N13" s="80">
        <v>1973</v>
      </c>
      <c r="O13" s="89">
        <f t="shared" si="0"/>
        <v>91.44179053133449</v>
      </c>
      <c r="P13" s="183">
        <v>7.6018518518518527E-3</v>
      </c>
      <c r="Q13" s="89">
        <f t="shared" si="1"/>
        <v>115.9332585845864</v>
      </c>
      <c r="R13" s="421">
        <f t="shared" si="2"/>
        <v>207.37504911592089</v>
      </c>
      <c r="S13" s="417" t="str">
        <f t="shared" si="3"/>
        <v>-</v>
      </c>
      <c r="T13" s="155">
        <f t="shared" si="4"/>
        <v>2.4768518518518412E-4</v>
      </c>
      <c r="U13" s="162">
        <f t="shared" si="5"/>
        <v>18926</v>
      </c>
      <c r="V13" s="290" t="str">
        <f t="shared" si="6"/>
        <v>C</v>
      </c>
      <c r="W13" s="183">
        <v>7.8495370370370368E-3</v>
      </c>
      <c r="X13" s="1"/>
    </row>
    <row r="14" spans="1:24" ht="14.25" customHeight="1" x14ac:dyDescent="0.2">
      <c r="A14" s="7"/>
      <c r="B14" s="294">
        <v>4</v>
      </c>
      <c r="C14" s="295">
        <v>10</v>
      </c>
      <c r="D14" s="262">
        <v>7</v>
      </c>
      <c r="E14" s="263">
        <v>10</v>
      </c>
      <c r="F14" s="266">
        <v>3011</v>
      </c>
      <c r="G14" s="17" t="s">
        <v>212</v>
      </c>
      <c r="H14" s="139">
        <v>29</v>
      </c>
      <c r="I14" s="139"/>
      <c r="J14" s="87"/>
      <c r="K14" s="80">
        <v>3</v>
      </c>
      <c r="L14" s="87"/>
      <c r="M14" s="118">
        <v>26668</v>
      </c>
      <c r="N14" s="187">
        <v>1973</v>
      </c>
      <c r="O14" s="89">
        <f t="shared" si="0"/>
        <v>91.499769052225119</v>
      </c>
      <c r="P14" s="183">
        <v>7.7071759259259255E-3</v>
      </c>
      <c r="Q14" s="90">
        <f t="shared" si="1"/>
        <v>114.7685092744764</v>
      </c>
      <c r="R14" s="423">
        <f t="shared" si="2"/>
        <v>206.26827832670153</v>
      </c>
      <c r="S14" s="417" t="str">
        <f t="shared" si="3"/>
        <v>+</v>
      </c>
      <c r="T14" s="155">
        <f t="shared" si="4"/>
        <v>1.2037037037036964E-4</v>
      </c>
      <c r="U14" s="255">
        <f t="shared" si="5"/>
        <v>18938</v>
      </c>
      <c r="V14" s="290" t="str">
        <f t="shared" si="6"/>
        <v>C</v>
      </c>
      <c r="W14" s="183">
        <v>7.5868055555555558E-3</v>
      </c>
      <c r="X14" s="1"/>
    </row>
    <row r="15" spans="1:24" ht="14.25" customHeight="1" x14ac:dyDescent="0.2">
      <c r="A15" s="7"/>
      <c r="B15" s="296">
        <v>10</v>
      </c>
      <c r="C15" s="295">
        <v>2</v>
      </c>
      <c r="D15" s="265">
        <v>19</v>
      </c>
      <c r="E15" s="263">
        <v>11</v>
      </c>
      <c r="F15" s="266">
        <v>3002</v>
      </c>
      <c r="G15" s="12" t="s">
        <v>12</v>
      </c>
      <c r="H15" s="139">
        <v>40</v>
      </c>
      <c r="I15" s="139"/>
      <c r="J15" s="15"/>
      <c r="K15" s="15"/>
      <c r="L15" s="279">
        <v>5</v>
      </c>
      <c r="M15" s="118">
        <v>22187</v>
      </c>
      <c r="N15" s="307">
        <v>1960</v>
      </c>
      <c r="O15" s="89">
        <f t="shared" si="0"/>
        <v>113.1499150614669</v>
      </c>
      <c r="P15" s="183">
        <v>9.6840277777777775E-3</v>
      </c>
      <c r="Q15" s="90">
        <f t="shared" si="1"/>
        <v>92.907060684719013</v>
      </c>
      <c r="R15" s="423">
        <f t="shared" si="2"/>
        <v>206.05697574618591</v>
      </c>
      <c r="S15" s="417" t="str">
        <f t="shared" si="3"/>
        <v>+</v>
      </c>
      <c r="T15" s="155">
        <f t="shared" si="4"/>
        <v>1.3854166666666667E-3</v>
      </c>
      <c r="U15" s="162">
        <f t="shared" si="5"/>
        <v>23419</v>
      </c>
      <c r="V15" s="290" t="str">
        <f t="shared" si="6"/>
        <v>D</v>
      </c>
      <c r="W15" s="183">
        <v>8.2986111111111108E-3</v>
      </c>
      <c r="X15" s="1"/>
    </row>
    <row r="16" spans="1:24" ht="14.25" customHeight="1" x14ac:dyDescent="0.2">
      <c r="A16" s="7"/>
      <c r="B16" s="294"/>
      <c r="C16" s="297"/>
      <c r="D16" s="262">
        <v>3</v>
      </c>
      <c r="E16" s="263">
        <v>12</v>
      </c>
      <c r="F16" s="266">
        <v>3025</v>
      </c>
      <c r="G16" s="206" t="s">
        <v>342</v>
      </c>
      <c r="H16" s="139">
        <v>21</v>
      </c>
      <c r="I16" s="240"/>
      <c r="J16" s="244">
        <v>3</v>
      </c>
      <c r="K16" s="87"/>
      <c r="L16" s="166"/>
      <c r="M16" s="207">
        <v>27425</v>
      </c>
      <c r="N16" s="288">
        <v>1975</v>
      </c>
      <c r="O16" s="310">
        <f t="shared" si="0"/>
        <v>87.842290692708048</v>
      </c>
      <c r="P16" s="183">
        <v>7.3969907407407413E-3</v>
      </c>
      <c r="Q16" s="312">
        <f t="shared" si="1"/>
        <v>118.19875998996524</v>
      </c>
      <c r="R16" s="424">
        <f t="shared" si="2"/>
        <v>206.0410506826733</v>
      </c>
      <c r="S16" s="416" t="str">
        <f t="shared" si="3"/>
        <v>+</v>
      </c>
      <c r="T16" s="155">
        <f t="shared" si="4"/>
        <v>2.4189814814814907E-4</v>
      </c>
      <c r="U16" s="162">
        <f t="shared" si="5"/>
        <v>18181</v>
      </c>
      <c r="V16" s="290" t="str">
        <f t="shared" si="6"/>
        <v>B</v>
      </c>
      <c r="W16" s="183">
        <v>7.1550925925925922E-3</v>
      </c>
      <c r="X16" s="1"/>
    </row>
    <row r="17" spans="1:27" ht="14.25" customHeight="1" x14ac:dyDescent="0.2">
      <c r="A17" s="7"/>
      <c r="B17" s="296">
        <v>18</v>
      </c>
      <c r="C17" s="295">
        <v>6</v>
      </c>
      <c r="D17" s="265">
        <v>22</v>
      </c>
      <c r="E17" s="263">
        <v>13</v>
      </c>
      <c r="F17" s="266">
        <v>3019</v>
      </c>
      <c r="G17" s="117" t="s">
        <v>281</v>
      </c>
      <c r="H17" s="139">
        <v>24</v>
      </c>
      <c r="I17" s="165"/>
      <c r="J17" s="163"/>
      <c r="K17" s="163"/>
      <c r="L17" s="13">
        <v>7</v>
      </c>
      <c r="M17" s="118">
        <v>20101</v>
      </c>
      <c r="N17" s="87">
        <v>1955</v>
      </c>
      <c r="O17" s="89">
        <f t="shared" si="0"/>
        <v>123.22851460962096</v>
      </c>
      <c r="P17" s="183">
        <v>1.0883101851851852E-2</v>
      </c>
      <c r="Q17" s="251">
        <f t="shared" si="1"/>
        <v>79.646837769620277</v>
      </c>
      <c r="R17" s="423">
        <f t="shared" si="2"/>
        <v>202.87535237924124</v>
      </c>
      <c r="S17" s="416" t="str">
        <f t="shared" si="3"/>
        <v>+</v>
      </c>
      <c r="T17" s="155">
        <f t="shared" si="4"/>
        <v>7.6620370370370471E-4</v>
      </c>
      <c r="U17" s="162">
        <f t="shared" si="5"/>
        <v>25505</v>
      </c>
      <c r="V17" s="290" t="str">
        <f t="shared" si="6"/>
        <v>D</v>
      </c>
      <c r="W17" s="183">
        <v>1.0116898148148147E-2</v>
      </c>
      <c r="X17" s="1"/>
    </row>
    <row r="18" spans="1:27" ht="14.25" customHeight="1" x14ac:dyDescent="0.2">
      <c r="A18" s="7"/>
      <c r="B18" s="294">
        <v>2</v>
      </c>
      <c r="C18" s="295">
        <v>15</v>
      </c>
      <c r="D18" s="262">
        <v>2</v>
      </c>
      <c r="E18" s="263">
        <v>14</v>
      </c>
      <c r="F18" s="106">
        <v>3023</v>
      </c>
      <c r="G18" s="117" t="s">
        <v>358</v>
      </c>
      <c r="H18" s="139">
        <v>22</v>
      </c>
      <c r="I18" s="165"/>
      <c r="J18" s="87">
        <v>2</v>
      </c>
      <c r="K18" s="163"/>
      <c r="L18" s="13"/>
      <c r="M18" s="118">
        <v>28869</v>
      </c>
      <c r="N18" s="87">
        <v>1979</v>
      </c>
      <c r="O18" s="89">
        <f t="shared" si="0"/>
        <v>80.865542012202553</v>
      </c>
      <c r="P18" s="183">
        <v>7.2743055555555556E-3</v>
      </c>
      <c r="Q18" s="251">
        <f t="shared" si="1"/>
        <v>119.5555009445989</v>
      </c>
      <c r="R18" s="423">
        <f t="shared" si="2"/>
        <v>200.42104295680144</v>
      </c>
      <c r="S18" s="416" t="str">
        <f t="shared" si="3"/>
        <v>-</v>
      </c>
      <c r="T18" s="155">
        <f t="shared" si="4"/>
        <v>8.2175925925925646E-5</v>
      </c>
      <c r="U18" s="162">
        <f t="shared" si="5"/>
        <v>16737</v>
      </c>
      <c r="V18" s="290" t="str">
        <f t="shared" si="6"/>
        <v>B</v>
      </c>
      <c r="W18" s="183">
        <v>7.3564814814814812E-3</v>
      </c>
      <c r="X18" s="64"/>
    </row>
    <row r="19" spans="1:27" ht="14.25" customHeight="1" x14ac:dyDescent="0.2">
      <c r="A19" s="7"/>
      <c r="B19" s="296">
        <v>11</v>
      </c>
      <c r="C19" s="295">
        <v>13</v>
      </c>
      <c r="D19" s="265">
        <v>18</v>
      </c>
      <c r="E19" s="263">
        <v>15</v>
      </c>
      <c r="F19" s="266">
        <v>3005</v>
      </c>
      <c r="G19" s="12" t="s">
        <v>15</v>
      </c>
      <c r="H19" s="139">
        <v>38</v>
      </c>
      <c r="I19" s="139"/>
      <c r="J19" s="15"/>
      <c r="K19" s="87">
        <v>8</v>
      </c>
      <c r="L19" s="15"/>
      <c r="M19" s="118">
        <v>24414</v>
      </c>
      <c r="N19" s="307">
        <v>1966</v>
      </c>
      <c r="O19" s="90">
        <f t="shared" si="0"/>
        <v>102.39006789284797</v>
      </c>
      <c r="P19" s="183">
        <v>9.3344907407407404E-3</v>
      </c>
      <c r="Q19" s="90">
        <f t="shared" si="1"/>
        <v>96.77249246112811</v>
      </c>
      <c r="R19" s="423">
        <f t="shared" si="2"/>
        <v>199.16256035397606</v>
      </c>
      <c r="S19" s="417" t="str">
        <f t="shared" si="3"/>
        <v>+</v>
      </c>
      <c r="T19" s="155">
        <f t="shared" si="4"/>
        <v>4.5949074074074121E-4</v>
      </c>
      <c r="U19" s="162">
        <f t="shared" si="5"/>
        <v>21192</v>
      </c>
      <c r="V19" s="290" t="str">
        <f t="shared" si="6"/>
        <v>C</v>
      </c>
      <c r="W19" s="183">
        <v>8.8749999999999992E-3</v>
      </c>
      <c r="X19" s="64"/>
    </row>
    <row r="20" spans="1:27" ht="14.25" customHeight="1" x14ac:dyDescent="0.2">
      <c r="A20" s="7"/>
      <c r="B20" s="294">
        <v>12</v>
      </c>
      <c r="C20" s="295">
        <v>16</v>
      </c>
      <c r="D20" s="262">
        <v>13</v>
      </c>
      <c r="E20" s="263">
        <v>16</v>
      </c>
      <c r="F20" s="266">
        <v>3008</v>
      </c>
      <c r="G20" s="12" t="s">
        <v>18</v>
      </c>
      <c r="H20" s="139">
        <v>32</v>
      </c>
      <c r="I20" s="139"/>
      <c r="J20" s="87"/>
      <c r="K20" s="87">
        <v>6</v>
      </c>
      <c r="L20" s="15"/>
      <c r="M20" s="118">
        <v>26120</v>
      </c>
      <c r="N20" s="186">
        <v>1971</v>
      </c>
      <c r="O20" s="89">
        <f t="shared" si="0"/>
        <v>94.147454839563778</v>
      </c>
      <c r="P20" s="183">
        <v>8.7361111111111112E-3</v>
      </c>
      <c r="Q20" s="89">
        <f t="shared" si="1"/>
        <v>103.38980447570923</v>
      </c>
      <c r="R20" s="421">
        <f t="shared" si="2"/>
        <v>197.53725931527299</v>
      </c>
      <c r="S20" s="418" t="str">
        <f t="shared" si="3"/>
        <v>-</v>
      </c>
      <c r="T20" s="154">
        <f t="shared" si="4"/>
        <v>4.4675925925925959E-4</v>
      </c>
      <c r="U20" s="162">
        <f t="shared" si="5"/>
        <v>19486</v>
      </c>
      <c r="V20" s="290" t="str">
        <f t="shared" si="6"/>
        <v>C</v>
      </c>
      <c r="W20" s="183">
        <v>9.1828703703703708E-3</v>
      </c>
      <c r="X20" s="64"/>
    </row>
    <row r="21" spans="1:27" x14ac:dyDescent="0.2">
      <c r="B21" s="296">
        <v>21</v>
      </c>
      <c r="C21" s="295">
        <v>7</v>
      </c>
      <c r="D21" s="265">
        <v>25</v>
      </c>
      <c r="E21" s="263">
        <v>17</v>
      </c>
      <c r="F21" s="266">
        <v>3001</v>
      </c>
      <c r="G21" s="12" t="s">
        <v>11</v>
      </c>
      <c r="H21" s="139">
        <v>51</v>
      </c>
      <c r="I21" s="139"/>
      <c r="J21" s="84"/>
      <c r="K21" s="84"/>
      <c r="L21" s="13">
        <v>9</v>
      </c>
      <c r="M21" s="118">
        <v>16496</v>
      </c>
      <c r="N21" s="186">
        <v>1945</v>
      </c>
      <c r="O21" s="89">
        <f t="shared" si="0"/>
        <v>140.64622859384696</v>
      </c>
      <c r="P21" s="183">
        <v>1.3135416666666665E-2</v>
      </c>
      <c r="Q21" s="89">
        <f t="shared" si="1"/>
        <v>54.73912175342133</v>
      </c>
      <c r="R21" s="421">
        <f t="shared" si="2"/>
        <v>195.38535034726829</v>
      </c>
      <c r="S21" s="417" t="str">
        <f t="shared" si="3"/>
        <v>+</v>
      </c>
      <c r="T21" s="154">
        <f t="shared" si="4"/>
        <v>1.3888888888888874E-3</v>
      </c>
      <c r="U21" s="162">
        <f t="shared" si="5"/>
        <v>29110</v>
      </c>
      <c r="V21" s="290" t="str">
        <f t="shared" si="6"/>
        <v>D</v>
      </c>
      <c r="W21" s="183">
        <v>1.1746527777777778E-2</v>
      </c>
      <c r="X21" s="169"/>
      <c r="Y21" s="160"/>
      <c r="Z21" s="158"/>
      <c r="AA21" s="159"/>
    </row>
    <row r="22" spans="1:27" x14ac:dyDescent="0.2">
      <c r="B22" s="294">
        <v>14</v>
      </c>
      <c r="C22" s="295">
        <v>18</v>
      </c>
      <c r="D22" s="262">
        <v>14</v>
      </c>
      <c r="E22" s="263">
        <v>18</v>
      </c>
      <c r="F22" s="266">
        <v>3009</v>
      </c>
      <c r="G22" s="17" t="s">
        <v>19</v>
      </c>
      <c r="H22" s="139">
        <v>31</v>
      </c>
      <c r="I22" s="139"/>
      <c r="J22" s="80"/>
      <c r="K22" s="80">
        <v>7</v>
      </c>
      <c r="L22" s="68"/>
      <c r="M22" s="118">
        <v>26767</v>
      </c>
      <c r="N22" s="68">
        <v>1973</v>
      </c>
      <c r="O22" s="89">
        <f t="shared" si="0"/>
        <v>91.021446254877446</v>
      </c>
      <c r="P22" s="183">
        <v>8.748842592592591E-3</v>
      </c>
      <c r="Q22" s="89">
        <f t="shared" si="1"/>
        <v>103.24901060305859</v>
      </c>
      <c r="R22" s="421">
        <f t="shared" si="2"/>
        <v>194.27045685793604</v>
      </c>
      <c r="S22" s="417" t="str">
        <f t="shared" si="3"/>
        <v>-</v>
      </c>
      <c r="T22" s="154">
        <f t="shared" si="4"/>
        <v>4.9305555555555734E-4</v>
      </c>
      <c r="U22" s="162">
        <f t="shared" si="5"/>
        <v>18839</v>
      </c>
      <c r="V22" s="290" t="str">
        <f t="shared" si="6"/>
        <v>C</v>
      </c>
      <c r="W22" s="183">
        <v>9.2418981481481484E-3</v>
      </c>
      <c r="X22" s="169"/>
      <c r="Y22" s="160"/>
      <c r="Z22" s="158"/>
      <c r="AA22" s="159"/>
    </row>
    <row r="23" spans="1:27" x14ac:dyDescent="0.2">
      <c r="B23" s="296">
        <v>1</v>
      </c>
      <c r="C23" s="295">
        <v>14</v>
      </c>
      <c r="D23" s="265">
        <v>4</v>
      </c>
      <c r="E23" s="263">
        <v>19</v>
      </c>
      <c r="F23" s="266">
        <v>3017</v>
      </c>
      <c r="G23" s="117" t="s">
        <v>262</v>
      </c>
      <c r="H23" s="139">
        <v>26</v>
      </c>
      <c r="I23" s="87"/>
      <c r="J23" s="87">
        <v>4</v>
      </c>
      <c r="K23" s="277"/>
      <c r="L23" s="17"/>
      <c r="M23" s="118">
        <v>29926</v>
      </c>
      <c r="N23" s="308">
        <v>1981</v>
      </c>
      <c r="O23" s="164">
        <f t="shared" si="0"/>
        <v>75.758600630419778</v>
      </c>
      <c r="P23" s="183">
        <v>7.5127314814814813E-3</v>
      </c>
      <c r="Q23" s="164">
        <f t="shared" si="1"/>
        <v>116.91881569314104</v>
      </c>
      <c r="R23" s="425">
        <f t="shared" si="2"/>
        <v>192.67741632356081</v>
      </c>
      <c r="S23" s="417" t="str">
        <f t="shared" si="3"/>
        <v>+</v>
      </c>
      <c r="T23" s="154">
        <f t="shared" si="4"/>
        <v>7.0370370370370378E-4</v>
      </c>
      <c r="U23" s="179">
        <f t="shared" si="5"/>
        <v>15680</v>
      </c>
      <c r="V23" s="290" t="str">
        <f t="shared" si="6"/>
        <v>B</v>
      </c>
      <c r="W23" s="183">
        <v>6.8090277777777776E-3</v>
      </c>
      <c r="X23" s="169"/>
      <c r="Y23" s="160"/>
      <c r="Z23" s="158"/>
      <c r="AA23" s="159"/>
    </row>
    <row r="24" spans="1:27" ht="12.75" customHeight="1" x14ac:dyDescent="0.2">
      <c r="B24" s="294">
        <v>17</v>
      </c>
      <c r="C24" s="295">
        <v>20</v>
      </c>
      <c r="D24" s="262">
        <v>12</v>
      </c>
      <c r="E24" s="263">
        <v>20</v>
      </c>
      <c r="F24" s="264">
        <v>3015</v>
      </c>
      <c r="G24" s="17" t="s">
        <v>236</v>
      </c>
      <c r="H24" s="139">
        <v>28</v>
      </c>
      <c r="I24" s="139"/>
      <c r="J24" s="87">
        <v>5</v>
      </c>
      <c r="K24" s="87"/>
      <c r="L24" s="87"/>
      <c r="M24" s="118">
        <v>27669</v>
      </c>
      <c r="N24" s="306">
        <v>1975</v>
      </c>
      <c r="O24" s="164">
        <f t="shared" si="0"/>
        <v>86.663394101265283</v>
      </c>
      <c r="P24" s="183">
        <v>8.66550925925926E-3</v>
      </c>
      <c r="Q24" s="164">
        <f t="shared" si="1"/>
        <v>104.17057049677199</v>
      </c>
      <c r="R24" s="425">
        <f t="shared" si="2"/>
        <v>190.83396459803726</v>
      </c>
      <c r="S24" s="417" t="str">
        <f t="shared" si="3"/>
        <v>-</v>
      </c>
      <c r="T24" s="154">
        <f t="shared" si="4"/>
        <v>1.3622685185185179E-3</v>
      </c>
      <c r="U24" s="179">
        <f t="shared" si="5"/>
        <v>17937</v>
      </c>
      <c r="V24" s="290" t="str">
        <f t="shared" si="6"/>
        <v>B</v>
      </c>
      <c r="W24" s="183">
        <v>1.0027777777777778E-2</v>
      </c>
      <c r="X24" s="169"/>
      <c r="Y24" s="160"/>
      <c r="Z24" s="158"/>
      <c r="AA24" s="159"/>
    </row>
    <row r="25" spans="1:27" ht="12.75" customHeight="1" x14ac:dyDescent="0.2">
      <c r="B25" s="294">
        <v>19</v>
      </c>
      <c r="C25" s="295">
        <v>19</v>
      </c>
      <c r="D25" s="265">
        <v>21</v>
      </c>
      <c r="E25" s="263">
        <v>21</v>
      </c>
      <c r="F25" s="264">
        <v>3004</v>
      </c>
      <c r="G25" s="12" t="s">
        <v>14</v>
      </c>
      <c r="H25" s="139">
        <v>40</v>
      </c>
      <c r="I25" s="139"/>
      <c r="J25" s="15"/>
      <c r="K25" s="178"/>
      <c r="L25" s="13">
        <v>6</v>
      </c>
      <c r="M25" s="118">
        <v>23182</v>
      </c>
      <c r="N25" s="254">
        <v>1963</v>
      </c>
      <c r="O25" s="164">
        <f t="shared" si="0"/>
        <v>108.34252937095236</v>
      </c>
      <c r="P25" s="183">
        <v>1.0689814814814813E-2</v>
      </c>
      <c r="Q25" s="164">
        <f t="shared" si="1"/>
        <v>81.784344745316702</v>
      </c>
      <c r="R25" s="425">
        <f t="shared" si="2"/>
        <v>190.12687411626905</v>
      </c>
      <c r="S25" s="417" t="str">
        <f t="shared" si="3"/>
        <v>-</v>
      </c>
      <c r="T25" s="154">
        <f t="shared" si="4"/>
        <v>3.1365740740740833E-4</v>
      </c>
      <c r="U25" s="179">
        <f t="shared" si="5"/>
        <v>22424</v>
      </c>
      <c r="V25" s="290" t="str">
        <f t="shared" si="6"/>
        <v>D</v>
      </c>
      <c r="W25" s="183">
        <v>1.1003472222222222E-2</v>
      </c>
      <c r="X25" s="169"/>
      <c r="Y25" s="160"/>
      <c r="Z25" s="158"/>
      <c r="AA25" s="159"/>
    </row>
    <row r="26" spans="1:27" ht="12.75" customHeight="1" x14ac:dyDescent="0.2">
      <c r="B26" s="294"/>
      <c r="C26" s="297"/>
      <c r="D26" s="262">
        <v>20</v>
      </c>
      <c r="E26" s="263">
        <v>22</v>
      </c>
      <c r="F26" s="264">
        <v>3024</v>
      </c>
      <c r="G26" s="206" t="s">
        <v>343</v>
      </c>
      <c r="H26" s="139">
        <v>21</v>
      </c>
      <c r="I26" s="240"/>
      <c r="J26" s="244"/>
      <c r="K26" s="313">
        <v>9</v>
      </c>
      <c r="L26" s="87"/>
      <c r="M26" s="287">
        <v>26125</v>
      </c>
      <c r="N26" s="243">
        <v>1971</v>
      </c>
      <c r="O26" s="222">
        <f t="shared" si="0"/>
        <v>94.123297122526012</v>
      </c>
      <c r="P26" s="183">
        <v>9.9016203703703697E-3</v>
      </c>
      <c r="Q26" s="222">
        <f t="shared" si="1"/>
        <v>90.500765406689524</v>
      </c>
      <c r="R26" s="426">
        <f t="shared" si="2"/>
        <v>184.62406252921554</v>
      </c>
      <c r="S26" s="416" t="str">
        <f t="shared" si="3"/>
        <v>+</v>
      </c>
      <c r="T26" s="154">
        <f t="shared" si="4"/>
        <v>3.0439814814814739E-4</v>
      </c>
      <c r="U26" s="179">
        <f t="shared" si="5"/>
        <v>19481</v>
      </c>
      <c r="V26" s="290" t="str">
        <f t="shared" si="6"/>
        <v>C</v>
      </c>
      <c r="W26" s="183">
        <v>9.5972222222222223E-3</v>
      </c>
      <c r="X26" s="169"/>
      <c r="Y26" s="160"/>
      <c r="Z26" s="158"/>
      <c r="AA26" s="159"/>
    </row>
    <row r="27" spans="1:27" ht="12.75" customHeight="1" x14ac:dyDescent="0.2">
      <c r="B27" s="294"/>
      <c r="C27" s="297"/>
      <c r="D27" s="265">
        <v>17</v>
      </c>
      <c r="E27" s="263">
        <v>23</v>
      </c>
      <c r="F27" s="264">
        <v>3021</v>
      </c>
      <c r="G27" s="117" t="s">
        <v>264</v>
      </c>
      <c r="H27" s="139">
        <v>23</v>
      </c>
      <c r="I27" s="165"/>
      <c r="J27" s="87">
        <v>6</v>
      </c>
      <c r="K27" s="178"/>
      <c r="L27" s="87"/>
      <c r="M27" s="118">
        <v>28312</v>
      </c>
      <c r="N27" s="178">
        <v>1977</v>
      </c>
      <c r="O27" s="222">
        <f t="shared" si="0"/>
        <v>83.55671169020917</v>
      </c>
      <c r="P27" s="183">
        <v>9.3333333333333341E-3</v>
      </c>
      <c r="Q27" s="222">
        <f t="shared" si="1"/>
        <v>96.785291904096326</v>
      </c>
      <c r="R27" s="426">
        <f t="shared" si="2"/>
        <v>180.34200359430548</v>
      </c>
      <c r="S27" s="416"/>
      <c r="T27" s="154"/>
      <c r="U27" s="179">
        <f t="shared" si="5"/>
        <v>17294</v>
      </c>
      <c r="V27" s="290" t="str">
        <f t="shared" si="6"/>
        <v>B</v>
      </c>
      <c r="W27" s="183"/>
      <c r="X27" s="169"/>
      <c r="Y27" s="160"/>
      <c r="Z27" s="158"/>
      <c r="AA27" s="159"/>
    </row>
    <row r="28" spans="1:27" ht="12.75" customHeight="1" x14ac:dyDescent="0.2">
      <c r="B28" s="296">
        <v>20</v>
      </c>
      <c r="C28" s="295">
        <v>17</v>
      </c>
      <c r="D28" s="262">
        <v>23</v>
      </c>
      <c r="E28" s="263">
        <v>24</v>
      </c>
      <c r="F28" s="264">
        <v>3003</v>
      </c>
      <c r="G28" s="12" t="s">
        <v>13</v>
      </c>
      <c r="H28" s="139">
        <v>40</v>
      </c>
      <c r="I28" s="139"/>
      <c r="J28" s="15"/>
      <c r="K28" s="304"/>
      <c r="L28" s="13">
        <v>8</v>
      </c>
      <c r="M28" s="118">
        <v>22277</v>
      </c>
      <c r="N28" s="254">
        <v>1960</v>
      </c>
      <c r="O28" s="164">
        <f t="shared" si="0"/>
        <v>112.7150761547872</v>
      </c>
      <c r="P28" s="183">
        <v>1.2481481481481481E-2</v>
      </c>
      <c r="Q28" s="164">
        <f t="shared" si="1"/>
        <v>61.970807030478056</v>
      </c>
      <c r="R28" s="425">
        <f t="shared" si="2"/>
        <v>174.68588318526525</v>
      </c>
      <c r="S28" s="417" t="str">
        <f>IF(W28&gt;P28,"-","+")</f>
        <v>+</v>
      </c>
      <c r="T28" s="154">
        <f>IF(W28&gt;P28,W28-P28,P28-W28)</f>
        <v>1.4548611111111082E-3</v>
      </c>
      <c r="U28" s="179">
        <f t="shared" si="5"/>
        <v>23329</v>
      </c>
      <c r="V28" s="290" t="str">
        <f t="shared" si="6"/>
        <v>D</v>
      </c>
      <c r="W28" s="183">
        <v>1.1026620370370372E-2</v>
      </c>
      <c r="X28" s="169"/>
      <c r="Y28" s="160"/>
      <c r="Z28" s="158"/>
      <c r="AA28" s="159"/>
    </row>
    <row r="29" spans="1:27" ht="12.75" customHeight="1" x14ac:dyDescent="0.2">
      <c r="B29" s="294">
        <v>22</v>
      </c>
      <c r="C29" s="295">
        <v>22</v>
      </c>
      <c r="D29" s="265">
        <v>24</v>
      </c>
      <c r="E29" s="263">
        <v>25</v>
      </c>
      <c r="F29" s="264">
        <v>3007</v>
      </c>
      <c r="G29" s="12" t="s">
        <v>17</v>
      </c>
      <c r="H29" s="139">
        <v>34</v>
      </c>
      <c r="I29" s="139"/>
      <c r="J29" s="139"/>
      <c r="K29" s="87">
        <v>10</v>
      </c>
      <c r="L29" s="15"/>
      <c r="M29" s="118">
        <v>24869</v>
      </c>
      <c r="N29" s="186">
        <v>1968</v>
      </c>
      <c r="O29" s="164">
        <f t="shared" si="0"/>
        <v>100.19171564241167</v>
      </c>
      <c r="P29" s="183">
        <v>1.2562499999999999E-2</v>
      </c>
      <c r="Q29" s="164">
        <f t="shared" si="1"/>
        <v>61.074846022701138</v>
      </c>
      <c r="R29" s="425">
        <f t="shared" si="2"/>
        <v>161.26656166511282</v>
      </c>
      <c r="S29" s="417" t="str">
        <f>IF(W29&gt;P29,"-","+")</f>
        <v>+</v>
      </c>
      <c r="T29" s="154">
        <f>IF(W29&gt;P29,W29-P29,P29-W29)</f>
        <v>4.5138888888887965E-5</v>
      </c>
      <c r="U29" s="179">
        <f t="shared" si="5"/>
        <v>20737</v>
      </c>
      <c r="V29" s="290" t="str">
        <f t="shared" si="6"/>
        <v>C</v>
      </c>
      <c r="W29" s="183">
        <v>1.2517361111111111E-2</v>
      </c>
      <c r="X29" s="169"/>
      <c r="Y29" s="160"/>
      <c r="Z29" s="158"/>
      <c r="AA29" s="159"/>
    </row>
    <row r="30" spans="1:27" ht="14.25" customHeight="1" thickBot="1" x14ac:dyDescent="0.25">
      <c r="A30" s="7"/>
      <c r="B30" s="209"/>
      <c r="C30" s="252"/>
      <c r="D30" s="210"/>
      <c r="E30" s="427"/>
      <c r="F30" s="211"/>
      <c r="G30" s="212"/>
      <c r="H30" s="213"/>
      <c r="I30" s="213"/>
      <c r="J30" s="214"/>
      <c r="K30" s="214"/>
      <c r="L30" s="214"/>
      <c r="M30" s="215"/>
      <c r="N30" s="216"/>
      <c r="O30" s="217"/>
      <c r="P30" s="218"/>
      <c r="Q30" s="217"/>
      <c r="R30" s="428"/>
      <c r="S30" s="219"/>
      <c r="T30" s="220"/>
      <c r="U30" s="221"/>
      <c r="V30" s="224"/>
      <c r="W30" s="137"/>
      <c r="X30" s="64"/>
    </row>
    <row r="31" spans="1:27" x14ac:dyDescent="0.2">
      <c r="A31" s="7"/>
      <c r="B31" s="7"/>
      <c r="C31" s="7"/>
      <c r="D31" s="7"/>
      <c r="E31" s="7"/>
      <c r="F31" s="7"/>
      <c r="G31" s="18"/>
      <c r="H31" s="18"/>
      <c r="I31" s="18"/>
      <c r="J31" s="18"/>
      <c r="K31" s="18"/>
      <c r="L31" s="18"/>
      <c r="M31" s="19"/>
      <c r="N31" s="19"/>
      <c r="O31" s="114"/>
      <c r="P31" s="21"/>
      <c r="Q31" s="20"/>
      <c r="R31" s="22"/>
      <c r="S31" s="22"/>
      <c r="T31" s="22"/>
      <c r="U31" s="7"/>
      <c r="V31" s="7"/>
      <c r="W31" s="130"/>
      <c r="X31" s="64"/>
    </row>
    <row r="32" spans="1:27" ht="13.5" hidden="1" thickBot="1" x14ac:dyDescent="0.25">
      <c r="A32" s="7"/>
      <c r="B32" s="7"/>
      <c r="C32" s="78"/>
      <c r="D32" s="355" t="s">
        <v>326</v>
      </c>
      <c r="E32" s="356"/>
      <c r="F32" s="356"/>
      <c r="G32" s="356"/>
      <c r="H32" s="356"/>
      <c r="I32" s="356"/>
      <c r="J32" s="356"/>
      <c r="K32" s="356"/>
      <c r="L32" s="356"/>
      <c r="M32" s="242">
        <f>AVERAGE(M5:M29)</f>
        <v>24908.68</v>
      </c>
      <c r="N32" s="351"/>
      <c r="O32" s="352"/>
      <c r="P32" s="241">
        <f>AVERAGE(P5:P29)</f>
        <v>9.04263888888889E-3</v>
      </c>
      <c r="Q32" s="23"/>
      <c r="R32" s="23"/>
      <c r="S32" s="24"/>
      <c r="T32" s="25"/>
      <c r="U32" s="167">
        <f>AVERAGE(U5:U29)</f>
        <v>20697.32</v>
      </c>
      <c r="V32" s="226"/>
      <c r="W32" s="131"/>
      <c r="X32" s="64"/>
    </row>
    <row r="33" spans="1:24" ht="13.5" hidden="1" thickBot="1" x14ac:dyDescent="0.25">
      <c r="A33" s="7"/>
      <c r="B33" s="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8"/>
      <c r="N33" s="347" t="s">
        <v>359</v>
      </c>
      <c r="O33" s="348"/>
      <c r="P33" s="316">
        <v>8.7384259259259255E-3</v>
      </c>
      <c r="Q33" s="23"/>
      <c r="R33" s="23"/>
      <c r="S33" s="24"/>
      <c r="T33" s="25"/>
      <c r="U33" s="132"/>
      <c r="V33" s="132"/>
      <c r="W33" s="131"/>
      <c r="X33" s="1"/>
    </row>
    <row r="34" spans="1:24" ht="13.5" hidden="1" thickBot="1" x14ac:dyDescent="0.25">
      <c r="A34" s="7"/>
      <c r="B34" s="7"/>
      <c r="C34" s="185"/>
      <c r="D34" s="357" t="s">
        <v>298</v>
      </c>
      <c r="E34" s="358"/>
      <c r="F34" s="358"/>
      <c r="G34" s="358"/>
      <c r="H34" s="358"/>
      <c r="I34" s="358"/>
      <c r="J34" s="358"/>
      <c r="K34" s="358"/>
      <c r="L34" s="358"/>
      <c r="M34" s="268">
        <v>24649</v>
      </c>
      <c r="N34" s="353"/>
      <c r="O34" s="354"/>
      <c r="P34" s="269">
        <v>9.0486111111111097E-3</v>
      </c>
      <c r="Q34" s="95"/>
      <c r="R34" s="96"/>
      <c r="S34" s="27"/>
      <c r="T34" s="7"/>
      <c r="U34" s="69"/>
      <c r="V34" s="69"/>
      <c r="W34" s="69"/>
      <c r="X34" s="1"/>
    </row>
    <row r="35" spans="1:24" hidden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28"/>
      <c r="N35" s="28"/>
      <c r="O35" s="26"/>
      <c r="Q35" s="77"/>
      <c r="R35" s="74"/>
      <c r="S35" s="111"/>
      <c r="T35" s="69"/>
      <c r="U35" s="69"/>
      <c r="V35" s="7"/>
      <c r="W35" s="7"/>
      <c r="X35" s="1"/>
    </row>
    <row r="36" spans="1:24" hidden="1" x14ac:dyDescent="0.2">
      <c r="A36" s="7"/>
      <c r="B36" s="7"/>
      <c r="C36" s="5"/>
      <c r="D36" s="5"/>
      <c r="E36" s="5"/>
      <c r="F36" s="79"/>
      <c r="G36" s="175"/>
      <c r="H36" s="5"/>
      <c r="I36" s="5"/>
      <c r="J36" s="64"/>
      <c r="K36" s="340" t="s">
        <v>327</v>
      </c>
      <c r="L36" s="341"/>
      <c r="M36" s="342"/>
      <c r="N36" s="276">
        <f>COUNT(U5:U29)</f>
        <v>25</v>
      </c>
      <c r="O36" s="26"/>
      <c r="P36" s="69"/>
      <c r="Q36" s="267"/>
      <c r="R36" s="74"/>
      <c r="S36" s="111"/>
      <c r="T36" s="350"/>
      <c r="U36" s="350"/>
      <c r="V36" s="204"/>
      <c r="W36" s="69"/>
      <c r="X36" s="69"/>
    </row>
    <row r="37" spans="1:24" hidden="1" x14ac:dyDescent="0.2">
      <c r="A37" s="7"/>
      <c r="B37" s="1"/>
      <c r="C37" s="69"/>
      <c r="D37" s="69"/>
      <c r="E37" s="69"/>
      <c r="F37" s="69"/>
      <c r="G37" s="69"/>
      <c r="H37" s="69"/>
      <c r="I37" s="69"/>
      <c r="J37" s="64"/>
      <c r="K37" s="340" t="s">
        <v>297</v>
      </c>
      <c r="L37" s="341"/>
      <c r="M37" s="342"/>
      <c r="N37" s="276">
        <v>22</v>
      </c>
      <c r="O37" s="76"/>
      <c r="P37" s="349"/>
      <c r="Q37" s="349"/>
      <c r="R37" s="349"/>
      <c r="S37" s="349"/>
      <c r="T37" s="349"/>
      <c r="U37" s="69"/>
      <c r="V37" s="69"/>
      <c r="W37" s="69"/>
      <c r="X37" s="69"/>
    </row>
    <row r="38" spans="1:24" x14ac:dyDescent="0.2">
      <c r="A38" s="1"/>
      <c r="B38" s="1"/>
      <c r="C38" s="7"/>
      <c r="D38" s="7"/>
      <c r="E38" s="7"/>
      <c r="F38" s="7"/>
      <c r="G38" s="7"/>
      <c r="H38" s="7"/>
      <c r="I38" s="7"/>
      <c r="J38" s="7"/>
      <c r="K38" s="7"/>
      <c r="L38" s="7"/>
      <c r="M38" s="112"/>
      <c r="N38" s="2"/>
      <c r="O38" s="76"/>
      <c r="P38" s="69"/>
      <c r="Q38" s="77"/>
      <c r="R38" s="69"/>
      <c r="S38" s="111"/>
      <c r="T38" s="69"/>
      <c r="U38" s="69"/>
      <c r="V38" s="69"/>
      <c r="W38" s="69"/>
      <c r="X38" s="69"/>
    </row>
    <row r="39" spans="1:24" x14ac:dyDescent="0.2">
      <c r="M39" s="113"/>
      <c r="Q39" s="30"/>
    </row>
    <row r="40" spans="1:24" x14ac:dyDescent="0.2">
      <c r="Q40" s="30"/>
    </row>
    <row r="41" spans="1:24" x14ac:dyDescent="0.2">
      <c r="Q41" s="30"/>
    </row>
    <row r="42" spans="1:24" x14ac:dyDescent="0.2">
      <c r="M42"/>
      <c r="N42"/>
      <c r="O42"/>
      <c r="Q42" s="30"/>
      <c r="S42"/>
    </row>
    <row r="43" spans="1:24" x14ac:dyDescent="0.2">
      <c r="M43"/>
      <c r="N43"/>
      <c r="O43"/>
      <c r="Q43" s="30"/>
      <c r="S43"/>
    </row>
    <row r="44" spans="1:24" x14ac:dyDescent="0.2">
      <c r="M44"/>
      <c r="N44"/>
      <c r="O44"/>
      <c r="Q44" s="32"/>
      <c r="S44"/>
    </row>
    <row r="45" spans="1:24" x14ac:dyDescent="0.2">
      <c r="M45"/>
      <c r="N45"/>
      <c r="O45"/>
      <c r="Q45" s="32"/>
      <c r="S45"/>
    </row>
    <row r="46" spans="1:24" x14ac:dyDescent="0.2">
      <c r="M46"/>
      <c r="N46"/>
      <c r="O46"/>
      <c r="Q46" s="32"/>
      <c r="S46"/>
    </row>
    <row r="47" spans="1:24" x14ac:dyDescent="0.2">
      <c r="M47"/>
      <c r="N47"/>
      <c r="O47"/>
      <c r="Q47" s="32"/>
      <c r="S47"/>
    </row>
    <row r="48" spans="1:24" x14ac:dyDescent="0.2">
      <c r="M48"/>
      <c r="N48"/>
      <c r="O48"/>
      <c r="Q48" s="32"/>
      <c r="S48"/>
    </row>
    <row r="49" spans="13:19" x14ac:dyDescent="0.2">
      <c r="M49"/>
      <c r="N49"/>
      <c r="O49"/>
      <c r="Q49" s="32"/>
      <c r="S49"/>
    </row>
    <row r="50" spans="13:19" x14ac:dyDescent="0.2">
      <c r="M50"/>
      <c r="N50"/>
      <c r="O50"/>
      <c r="Q50" s="33"/>
      <c r="S50"/>
    </row>
    <row r="51" spans="13:19" x14ac:dyDescent="0.2">
      <c r="M51"/>
      <c r="N51"/>
      <c r="O51"/>
      <c r="Q51" s="33"/>
      <c r="S51"/>
    </row>
    <row r="52" spans="13:19" x14ac:dyDescent="0.2">
      <c r="M52"/>
      <c r="N52"/>
      <c r="O52"/>
      <c r="Q52" s="33"/>
      <c r="S52"/>
    </row>
  </sheetData>
  <sortState ref="B5:W29">
    <sortCondition ref="E5:E29"/>
  </sortState>
  <mergeCells count="13">
    <mergeCell ref="K37:M37"/>
    <mergeCell ref="U3:W3"/>
    <mergeCell ref="S4:T4"/>
    <mergeCell ref="N33:O33"/>
    <mergeCell ref="P37:T37"/>
    <mergeCell ref="J2:T3"/>
    <mergeCell ref="K36:M36"/>
    <mergeCell ref="T36:U36"/>
    <mergeCell ref="N32:O32"/>
    <mergeCell ref="N34:O34"/>
    <mergeCell ref="D32:L32"/>
    <mergeCell ref="D34:L34"/>
    <mergeCell ref="B2:H2"/>
  </mergeCells>
  <phoneticPr fontId="9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Y338"/>
  <sheetViews>
    <sheetView tabSelected="1" zoomScale="98" zoomScaleNormal="98" workbookViewId="0">
      <pane xSplit="1" ySplit="4" topLeftCell="B5" activePane="bottomRight" state="frozen"/>
      <selection activeCell="A3" sqref="A3"/>
      <selection pane="topRight" activeCell="B3" sqref="B3"/>
      <selection pane="bottomLeft" activeCell="A6" sqref="A6"/>
      <selection pane="bottomRight" activeCell="E5" sqref="E5"/>
    </sheetView>
  </sheetViews>
  <sheetFormatPr defaultRowHeight="12.75" x14ac:dyDescent="0.2"/>
  <cols>
    <col min="1" max="1" width="2" style="35" customWidth="1"/>
    <col min="2" max="3" width="5.7109375" style="49" hidden="1" customWidth="1"/>
    <col min="4" max="4" width="5.7109375" hidden="1" customWidth="1"/>
    <col min="5" max="5" width="5.7109375" customWidth="1"/>
    <col min="6" max="6" width="5.85546875" style="35" customWidth="1"/>
    <col min="7" max="7" width="22.5703125" customWidth="1"/>
    <col min="8" max="8" width="4.7109375" hidden="1" customWidth="1"/>
    <col min="9" max="12" width="6.85546875" hidden="1" customWidth="1"/>
    <col min="13" max="13" width="5.7109375" hidden="1" customWidth="1"/>
    <col min="14" max="14" width="13.140625" style="29" hidden="1" customWidth="1"/>
    <col min="15" max="15" width="7" style="29" customWidth="1"/>
    <col min="16" max="16" width="7.42578125" style="6" customWidth="1"/>
    <col min="17" max="17" width="7.85546875" style="31" customWidth="1"/>
    <col min="18" max="18" width="7.42578125" customWidth="1"/>
    <col min="19" max="19" width="8.42578125" customWidth="1"/>
    <col min="20" max="20" width="2.28515625" hidden="1" customWidth="1"/>
    <col min="21" max="21" width="8.5703125" hidden="1" customWidth="1"/>
    <col min="22" max="22" width="10.7109375" hidden="1" customWidth="1"/>
    <col min="23" max="23" width="2.28515625" hidden="1" customWidth="1"/>
    <col min="24" max="24" width="8.5703125" style="35" hidden="1" customWidth="1"/>
    <col min="25" max="25" width="2.7109375" customWidth="1"/>
  </cols>
  <sheetData>
    <row r="1" spans="1:25" ht="12.75" customHeight="1" x14ac:dyDescent="0.2">
      <c r="B1" s="100"/>
      <c r="C1" s="100"/>
      <c r="D1" s="64"/>
      <c r="E1" s="64"/>
      <c r="F1" s="64"/>
      <c r="G1" s="64"/>
      <c r="H1" s="64"/>
      <c r="I1" s="1"/>
      <c r="J1" s="1"/>
      <c r="K1" s="1"/>
      <c r="L1" s="1"/>
      <c r="M1" s="1"/>
      <c r="N1" s="121"/>
      <c r="O1" s="2"/>
      <c r="P1" s="3"/>
      <c r="Q1" s="144"/>
      <c r="R1" s="145"/>
      <c r="S1" s="1"/>
      <c r="T1" s="1"/>
      <c r="U1" s="1"/>
      <c r="V1" s="64"/>
      <c r="W1" s="64"/>
      <c r="X1" s="64"/>
      <c r="Y1" s="64"/>
    </row>
    <row r="2" spans="1:25" ht="13.5" thickBot="1" x14ac:dyDescent="0.25">
      <c r="A2" s="1"/>
      <c r="B2" s="359"/>
      <c r="C2" s="359"/>
      <c r="D2" s="359"/>
      <c r="E2" s="359"/>
      <c r="F2" s="359"/>
      <c r="G2" s="359"/>
      <c r="H2" s="359"/>
      <c r="I2" s="140"/>
      <c r="J2" s="64"/>
      <c r="K2" s="386" t="s">
        <v>370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64"/>
      <c r="W2" s="64"/>
      <c r="X2" s="64"/>
      <c r="Y2" s="64"/>
    </row>
    <row r="3" spans="1:25" ht="27.75" customHeight="1" thickBot="1" x14ac:dyDescent="0.25">
      <c r="A3" s="7"/>
      <c r="B3" s="270"/>
      <c r="C3" s="270"/>
      <c r="D3" s="72"/>
      <c r="E3" s="72"/>
      <c r="F3" s="72"/>
      <c r="G3" s="271">
        <v>45606</v>
      </c>
      <c r="H3" s="72"/>
      <c r="I3" s="72"/>
      <c r="J3" s="72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65" t="s">
        <v>10</v>
      </c>
      <c r="W3" s="365"/>
      <c r="X3" s="366"/>
      <c r="Y3" s="64"/>
    </row>
    <row r="4" spans="1:25" ht="73.5" customHeight="1" thickBot="1" x14ac:dyDescent="0.25">
      <c r="A4" s="1"/>
      <c r="B4" s="253" t="s">
        <v>296</v>
      </c>
      <c r="C4" s="93" t="s">
        <v>355</v>
      </c>
      <c r="D4" s="389" t="s">
        <v>356</v>
      </c>
      <c r="E4" s="390" t="s">
        <v>357</v>
      </c>
      <c r="F4" s="286" t="s">
        <v>0</v>
      </c>
      <c r="G4" s="10" t="s">
        <v>1</v>
      </c>
      <c r="H4" s="286" t="s">
        <v>2</v>
      </c>
      <c r="I4" s="94" t="s">
        <v>350</v>
      </c>
      <c r="J4" s="94" t="s">
        <v>351</v>
      </c>
      <c r="K4" s="314" t="s">
        <v>352</v>
      </c>
      <c r="L4" s="314" t="s">
        <v>353</v>
      </c>
      <c r="M4" s="314" t="s">
        <v>354</v>
      </c>
      <c r="N4" s="9" t="s">
        <v>3</v>
      </c>
      <c r="O4" s="63" t="s">
        <v>4</v>
      </c>
      <c r="P4" s="88" t="s">
        <v>7</v>
      </c>
      <c r="Q4" s="8" t="s">
        <v>5</v>
      </c>
      <c r="R4" s="88" t="s">
        <v>8</v>
      </c>
      <c r="S4" s="413" t="s">
        <v>9</v>
      </c>
      <c r="T4" s="414" t="s">
        <v>6</v>
      </c>
      <c r="U4" s="414"/>
      <c r="V4" s="256" t="s">
        <v>324</v>
      </c>
      <c r="W4" s="298" t="s">
        <v>218</v>
      </c>
      <c r="X4" s="257" t="s">
        <v>325</v>
      </c>
      <c r="Y4" s="64"/>
    </row>
    <row r="5" spans="1:25" ht="15" customHeight="1" x14ac:dyDescent="0.2">
      <c r="A5" s="1"/>
      <c r="B5" s="291">
        <v>33</v>
      </c>
      <c r="C5" s="291">
        <v>1</v>
      </c>
      <c r="D5" s="228">
        <v>18</v>
      </c>
      <c r="E5" s="397">
        <v>1</v>
      </c>
      <c r="F5" s="398">
        <v>29</v>
      </c>
      <c r="G5" s="399" t="s">
        <v>45</v>
      </c>
      <c r="H5" s="400">
        <v>49</v>
      </c>
      <c r="I5" s="401"/>
      <c r="J5" s="402"/>
      <c r="K5" s="402"/>
      <c r="L5" s="402"/>
      <c r="M5" s="402">
        <v>1</v>
      </c>
      <c r="N5" s="403">
        <v>19926</v>
      </c>
      <c r="O5" s="404">
        <v>1954</v>
      </c>
      <c r="P5" s="405">
        <f t="shared" ref="P5:P68" si="0">V5/V$313*100</f>
        <v>114.80809141892037</v>
      </c>
      <c r="Q5" s="406">
        <v>1.1369212962962963E-2</v>
      </c>
      <c r="R5" s="407">
        <f t="shared" ref="R5:R68" si="1">200-Q5/Q$313*100</f>
        <v>134.56901381961228</v>
      </c>
      <c r="S5" s="408">
        <f t="shared" ref="S5:S68" si="2">P5+R5</f>
        <v>249.37710523853264</v>
      </c>
      <c r="T5" s="395" t="str">
        <f t="shared" ref="T5:T10" si="3">IF(X5&lt;Q5,"+","-")</f>
        <v>-</v>
      </c>
      <c r="U5" s="246">
        <f t="shared" ref="U5:U10" si="4">IF(X5&gt;Q5,X5-Q5,Q5-X5)</f>
        <v>6.2962962962962755E-4</v>
      </c>
      <c r="V5" s="104">
        <f t="shared" ref="V5:V68" si="5">G$3-N5</f>
        <v>25680</v>
      </c>
      <c r="W5" s="275" t="str">
        <f t="shared" ref="W5:W68" si="6">IF(O5&lt;=1954,"E",IF(O5&lt;=1964,"D",IF(O5&lt;=1974,"C",IF(O5&lt;=1984,"B","A"))))</f>
        <v>E</v>
      </c>
      <c r="X5" s="283">
        <v>1.199884259259259E-2</v>
      </c>
      <c r="Y5" s="64"/>
    </row>
    <row r="6" spans="1:25" ht="15" customHeight="1" x14ac:dyDescent="0.2">
      <c r="A6" s="1"/>
      <c r="B6" s="291">
        <v>96</v>
      </c>
      <c r="C6" s="291">
        <v>4</v>
      </c>
      <c r="D6" s="228">
        <v>67</v>
      </c>
      <c r="E6" s="202">
        <v>2</v>
      </c>
      <c r="F6" s="201">
        <v>20</v>
      </c>
      <c r="G6" s="102" t="s">
        <v>37</v>
      </c>
      <c r="H6" s="139">
        <v>51</v>
      </c>
      <c r="I6" s="103"/>
      <c r="J6" s="15"/>
      <c r="K6" s="15"/>
      <c r="L6" s="157"/>
      <c r="M6" s="15">
        <v>3</v>
      </c>
      <c r="N6" s="116">
        <v>19190</v>
      </c>
      <c r="O6" s="180">
        <v>1952</v>
      </c>
      <c r="P6" s="36">
        <f t="shared" si="0"/>
        <v>118.0985413910514</v>
      </c>
      <c r="Q6" s="183">
        <v>1.340625E-2</v>
      </c>
      <c r="R6" s="245">
        <f t="shared" si="1"/>
        <v>122.84565683320463</v>
      </c>
      <c r="S6" s="409">
        <f t="shared" si="2"/>
        <v>240.94419822425601</v>
      </c>
      <c r="T6" s="395" t="str">
        <f t="shared" si="3"/>
        <v>-</v>
      </c>
      <c r="U6" s="246">
        <f t="shared" si="4"/>
        <v>8.969907407407416E-4</v>
      </c>
      <c r="V6" s="104">
        <f t="shared" si="5"/>
        <v>26416</v>
      </c>
      <c r="W6" s="275" t="str">
        <f t="shared" si="6"/>
        <v>E</v>
      </c>
      <c r="X6" s="283">
        <v>1.4303240740740741E-2</v>
      </c>
      <c r="Y6" s="64"/>
    </row>
    <row r="7" spans="1:25" ht="15" customHeight="1" x14ac:dyDescent="0.2">
      <c r="A7" s="1"/>
      <c r="B7" s="291">
        <v>28</v>
      </c>
      <c r="C7" s="291">
        <v>3</v>
      </c>
      <c r="D7" s="228">
        <v>30</v>
      </c>
      <c r="E7" s="202">
        <v>3</v>
      </c>
      <c r="F7" s="201">
        <v>53</v>
      </c>
      <c r="G7" s="102" t="s">
        <v>68</v>
      </c>
      <c r="H7" s="139">
        <v>45</v>
      </c>
      <c r="I7" s="103"/>
      <c r="J7" s="15"/>
      <c r="K7" s="142"/>
      <c r="L7" s="157">
        <v>1</v>
      </c>
      <c r="M7" s="15"/>
      <c r="N7" s="116">
        <v>21871</v>
      </c>
      <c r="O7" s="180">
        <v>1959</v>
      </c>
      <c r="P7" s="36">
        <f t="shared" si="0"/>
        <v>106.11254088115555</v>
      </c>
      <c r="Q7" s="183">
        <v>1.1885416666666664E-2</v>
      </c>
      <c r="R7" s="245">
        <f t="shared" si="1"/>
        <v>131.59820858328399</v>
      </c>
      <c r="S7" s="409">
        <f t="shared" si="2"/>
        <v>237.71074946443954</v>
      </c>
      <c r="T7" s="395" t="str">
        <f t="shared" si="3"/>
        <v>+</v>
      </c>
      <c r="U7" s="246">
        <f t="shared" si="4"/>
        <v>1.6203703703702305E-5</v>
      </c>
      <c r="V7" s="104">
        <f t="shared" si="5"/>
        <v>23735</v>
      </c>
      <c r="W7" s="275" t="str">
        <f t="shared" si="6"/>
        <v>D</v>
      </c>
      <c r="X7" s="283">
        <v>1.1869212962962962E-2</v>
      </c>
      <c r="Y7" s="64"/>
    </row>
    <row r="8" spans="1:25" ht="15" customHeight="1" x14ac:dyDescent="0.2">
      <c r="B8" s="291">
        <v>108</v>
      </c>
      <c r="C8" s="291">
        <v>2</v>
      </c>
      <c r="D8" s="228">
        <v>124</v>
      </c>
      <c r="E8" s="202">
        <v>4</v>
      </c>
      <c r="F8" s="201">
        <v>36</v>
      </c>
      <c r="G8" s="102" t="s">
        <v>48</v>
      </c>
      <c r="H8" s="139">
        <v>47</v>
      </c>
      <c r="I8" s="103"/>
      <c r="J8" s="15"/>
      <c r="K8" s="15"/>
      <c r="L8" s="15"/>
      <c r="M8" s="15">
        <v>7</v>
      </c>
      <c r="N8" s="116">
        <v>18093</v>
      </c>
      <c r="O8" s="180">
        <v>1949</v>
      </c>
      <c r="P8" s="36">
        <f t="shared" si="0"/>
        <v>123.00292130875216</v>
      </c>
      <c r="Q8" s="183">
        <v>1.5046296296296295E-2</v>
      </c>
      <c r="R8" s="245">
        <f t="shared" si="1"/>
        <v>113.40702225948893</v>
      </c>
      <c r="S8" s="409">
        <f t="shared" si="2"/>
        <v>236.40994356824109</v>
      </c>
      <c r="T8" s="395" t="str">
        <f t="shared" si="3"/>
        <v>+</v>
      </c>
      <c r="U8" s="246">
        <f t="shared" si="4"/>
        <v>3.865740740740739E-4</v>
      </c>
      <c r="V8" s="104">
        <f t="shared" si="5"/>
        <v>27513</v>
      </c>
      <c r="W8" s="275" t="str">
        <f t="shared" si="6"/>
        <v>E</v>
      </c>
      <c r="X8" s="283">
        <v>1.4659722222222222E-2</v>
      </c>
      <c r="Y8" s="64"/>
    </row>
    <row r="9" spans="1:25" ht="15" customHeight="1" x14ac:dyDescent="0.2">
      <c r="A9" s="1"/>
      <c r="B9" s="291">
        <v>133</v>
      </c>
      <c r="C9" s="291">
        <v>31</v>
      </c>
      <c r="D9" s="228">
        <v>87</v>
      </c>
      <c r="E9" s="202">
        <v>5</v>
      </c>
      <c r="F9" s="201">
        <v>94</v>
      </c>
      <c r="G9" s="102" t="s">
        <v>110</v>
      </c>
      <c r="H9" s="139">
        <v>40</v>
      </c>
      <c r="I9" s="103"/>
      <c r="J9" s="15"/>
      <c r="K9" s="15"/>
      <c r="L9" s="157"/>
      <c r="M9" s="15">
        <v>5</v>
      </c>
      <c r="N9" s="116">
        <v>19543</v>
      </c>
      <c r="O9" s="191">
        <v>1953</v>
      </c>
      <c r="P9" s="36">
        <f t="shared" si="0"/>
        <v>116.52037720604834</v>
      </c>
      <c r="Q9" s="183">
        <v>1.3928240740740741E-2</v>
      </c>
      <c r="R9" s="245">
        <f t="shared" si="1"/>
        <v>119.84154660543767</v>
      </c>
      <c r="S9" s="409">
        <f t="shared" si="2"/>
        <v>236.36192381148601</v>
      </c>
      <c r="T9" s="395" t="str">
        <f t="shared" si="3"/>
        <v>-</v>
      </c>
      <c r="U9" s="246">
        <f t="shared" si="4"/>
        <v>1.7858796296296303E-3</v>
      </c>
      <c r="V9" s="104">
        <f t="shared" si="5"/>
        <v>26063</v>
      </c>
      <c r="W9" s="275" t="str">
        <f t="shared" si="6"/>
        <v>E</v>
      </c>
      <c r="X9" s="283">
        <v>1.5714120370370371E-2</v>
      </c>
      <c r="Y9" s="64"/>
    </row>
    <row r="10" spans="1:25" ht="15" customHeight="1" x14ac:dyDescent="0.2">
      <c r="A10" s="1"/>
      <c r="B10" s="291">
        <v>137</v>
      </c>
      <c r="C10" s="291">
        <v>47</v>
      </c>
      <c r="D10" s="228">
        <v>79</v>
      </c>
      <c r="E10" s="202">
        <v>6</v>
      </c>
      <c r="F10" s="201">
        <v>34</v>
      </c>
      <c r="G10" s="102" t="s">
        <v>51</v>
      </c>
      <c r="H10" s="139">
        <v>48</v>
      </c>
      <c r="I10" s="103"/>
      <c r="J10" s="15"/>
      <c r="K10" s="15"/>
      <c r="L10" s="15">
        <v>8</v>
      </c>
      <c r="M10" s="15"/>
      <c r="N10" s="116">
        <v>20126</v>
      </c>
      <c r="O10" s="180">
        <v>1955</v>
      </c>
      <c r="P10" s="36">
        <f t="shared" si="0"/>
        <v>113.91394740475431</v>
      </c>
      <c r="Q10" s="183">
        <v>1.3621527777777776E-2</v>
      </c>
      <c r="R10" s="245">
        <f t="shared" si="1"/>
        <v>121.60671115168655</v>
      </c>
      <c r="S10" s="409">
        <f t="shared" si="2"/>
        <v>235.52065855644088</v>
      </c>
      <c r="T10" s="395" t="str">
        <f t="shared" si="3"/>
        <v>-</v>
      </c>
      <c r="U10" s="246">
        <f t="shared" si="4"/>
        <v>2.2280092592592612E-3</v>
      </c>
      <c r="V10" s="104">
        <f t="shared" si="5"/>
        <v>25480</v>
      </c>
      <c r="W10" s="275" t="str">
        <f t="shared" si="6"/>
        <v>D</v>
      </c>
      <c r="X10" s="283">
        <v>1.5849537037037037E-2</v>
      </c>
      <c r="Y10" s="64"/>
    </row>
    <row r="11" spans="1:25" ht="15" customHeight="1" x14ac:dyDescent="0.2">
      <c r="A11" s="1"/>
      <c r="B11" s="291"/>
      <c r="C11" s="291"/>
      <c r="D11" s="228">
        <v>82</v>
      </c>
      <c r="E11" s="202">
        <v>7</v>
      </c>
      <c r="F11" s="201">
        <v>183</v>
      </c>
      <c r="G11" s="102" t="s">
        <v>210</v>
      </c>
      <c r="H11" s="139">
        <v>31</v>
      </c>
      <c r="I11" s="103"/>
      <c r="J11" s="15"/>
      <c r="K11" s="15"/>
      <c r="L11" s="157"/>
      <c r="M11" s="75">
        <v>4</v>
      </c>
      <c r="N11" s="116">
        <v>20050</v>
      </c>
      <c r="O11" s="189">
        <v>1954</v>
      </c>
      <c r="P11" s="36">
        <f t="shared" si="0"/>
        <v>114.2537221301374</v>
      </c>
      <c r="Q11" s="183">
        <v>1.3805555555555555E-2</v>
      </c>
      <c r="R11" s="245">
        <f t="shared" si="1"/>
        <v>120.54761242393721</v>
      </c>
      <c r="S11" s="409">
        <f t="shared" si="2"/>
        <v>234.80133455407463</v>
      </c>
      <c r="T11" s="395"/>
      <c r="U11" s="246"/>
      <c r="V11" s="104">
        <f t="shared" si="5"/>
        <v>25556</v>
      </c>
      <c r="W11" s="275" t="str">
        <f t="shared" si="6"/>
        <v>E</v>
      </c>
      <c r="X11" s="283"/>
      <c r="Y11" s="64"/>
    </row>
    <row r="12" spans="1:25" ht="15" customHeight="1" x14ac:dyDescent="0.2">
      <c r="A12" s="1"/>
      <c r="B12" s="291">
        <v>106</v>
      </c>
      <c r="C12" s="291">
        <v>9</v>
      </c>
      <c r="D12" s="228">
        <v>102</v>
      </c>
      <c r="E12" s="202">
        <v>8</v>
      </c>
      <c r="F12" s="201">
        <v>28</v>
      </c>
      <c r="G12" s="102" t="s">
        <v>44</v>
      </c>
      <c r="H12" s="139">
        <v>49</v>
      </c>
      <c r="I12" s="103"/>
      <c r="J12" s="15"/>
      <c r="K12" s="15"/>
      <c r="L12" s="15"/>
      <c r="M12" s="75">
        <v>6</v>
      </c>
      <c r="N12" s="116">
        <v>19662</v>
      </c>
      <c r="O12" s="192">
        <v>1953</v>
      </c>
      <c r="P12" s="36">
        <f t="shared" si="0"/>
        <v>115.98836151761954</v>
      </c>
      <c r="Q12" s="183">
        <v>1.4361111111111111E-2</v>
      </c>
      <c r="R12" s="245">
        <f t="shared" si="1"/>
        <v>117.35033324582604</v>
      </c>
      <c r="S12" s="409">
        <f t="shared" si="2"/>
        <v>233.33869476344557</v>
      </c>
      <c r="T12" s="395" t="str">
        <f t="shared" ref="T12:T43" si="7">IF(X12&lt;Q12,"+","-")</f>
        <v>-</v>
      </c>
      <c r="U12" s="246">
        <f t="shared" ref="U12:U43" si="8">IF(X12&gt;Q12,X12-Q12,Q12-X12)</f>
        <v>2.6620370370370426E-4</v>
      </c>
      <c r="V12" s="104">
        <f t="shared" si="5"/>
        <v>25944</v>
      </c>
      <c r="W12" s="275" t="str">
        <f t="shared" si="6"/>
        <v>E</v>
      </c>
      <c r="X12" s="283">
        <v>1.4627314814814815E-2</v>
      </c>
      <c r="Y12" s="64"/>
    </row>
    <row r="13" spans="1:25" ht="15" customHeight="1" x14ac:dyDescent="0.2">
      <c r="A13" s="1"/>
      <c r="B13" s="291">
        <v>194</v>
      </c>
      <c r="C13" s="291">
        <v>52</v>
      </c>
      <c r="D13" s="228">
        <v>150</v>
      </c>
      <c r="E13" s="202">
        <v>9</v>
      </c>
      <c r="F13" s="201">
        <v>71</v>
      </c>
      <c r="G13" s="102" t="s">
        <v>76</v>
      </c>
      <c r="H13" s="139">
        <v>42</v>
      </c>
      <c r="I13" s="106"/>
      <c r="J13" s="16"/>
      <c r="K13" s="16"/>
      <c r="L13" s="15"/>
      <c r="M13" s="75">
        <v>10</v>
      </c>
      <c r="N13" s="116">
        <v>17643</v>
      </c>
      <c r="O13" s="180">
        <v>1948</v>
      </c>
      <c r="P13" s="36">
        <f t="shared" si="0"/>
        <v>125.01474534062578</v>
      </c>
      <c r="Q13" s="183">
        <v>1.6155092592592592E-2</v>
      </c>
      <c r="R13" s="245">
        <f t="shared" si="1"/>
        <v>107.02578589984202</v>
      </c>
      <c r="S13" s="409">
        <f t="shared" si="2"/>
        <v>232.0405312404678</v>
      </c>
      <c r="T13" s="395" t="str">
        <f t="shared" si="7"/>
        <v>-</v>
      </c>
      <c r="U13" s="246">
        <f t="shared" si="8"/>
        <v>1.8090277777777775E-3</v>
      </c>
      <c r="V13" s="104">
        <f t="shared" si="5"/>
        <v>27963</v>
      </c>
      <c r="W13" s="275" t="str">
        <f t="shared" si="6"/>
        <v>E</v>
      </c>
      <c r="X13" s="283">
        <v>1.796412037037037E-2</v>
      </c>
      <c r="Y13" s="64"/>
    </row>
    <row r="14" spans="1:25" ht="15" customHeight="1" x14ac:dyDescent="0.2">
      <c r="A14" s="1"/>
      <c r="B14" s="291">
        <v>104</v>
      </c>
      <c r="C14" s="291">
        <v>17</v>
      </c>
      <c r="D14" s="228">
        <v>101</v>
      </c>
      <c r="E14" s="202">
        <v>10</v>
      </c>
      <c r="F14" s="201">
        <v>38</v>
      </c>
      <c r="G14" s="102" t="s">
        <v>52</v>
      </c>
      <c r="H14" s="139">
        <v>47</v>
      </c>
      <c r="I14" s="103"/>
      <c r="J14" s="15"/>
      <c r="K14" s="15"/>
      <c r="L14" s="15">
        <v>14</v>
      </c>
      <c r="M14" s="15"/>
      <c r="N14" s="116">
        <v>20240</v>
      </c>
      <c r="O14" s="180">
        <v>1955</v>
      </c>
      <c r="P14" s="36">
        <f t="shared" si="0"/>
        <v>113.40428531667965</v>
      </c>
      <c r="Q14" s="183">
        <v>1.4312499999999999E-2</v>
      </c>
      <c r="R14" s="245">
        <f t="shared" si="1"/>
        <v>117.63009517391077</v>
      </c>
      <c r="S14" s="409">
        <f t="shared" si="2"/>
        <v>231.03438049059042</v>
      </c>
      <c r="T14" s="395" t="str">
        <f t="shared" si="7"/>
        <v>-</v>
      </c>
      <c r="U14" s="246">
        <f t="shared" si="8"/>
        <v>2.4189814814814907E-4</v>
      </c>
      <c r="V14" s="104">
        <f t="shared" si="5"/>
        <v>25366</v>
      </c>
      <c r="W14" s="275" t="str">
        <f t="shared" si="6"/>
        <v>D</v>
      </c>
      <c r="X14" s="283">
        <v>1.4554398148148148E-2</v>
      </c>
      <c r="Y14" s="64"/>
    </row>
    <row r="15" spans="1:25" ht="15" customHeight="1" x14ac:dyDescent="0.2">
      <c r="A15" s="1"/>
      <c r="B15" s="291">
        <v>46</v>
      </c>
      <c r="C15" s="291">
        <v>6</v>
      </c>
      <c r="D15" s="228">
        <v>59</v>
      </c>
      <c r="E15" s="202">
        <v>11</v>
      </c>
      <c r="F15" s="201">
        <v>52</v>
      </c>
      <c r="G15" s="102" t="s">
        <v>67</v>
      </c>
      <c r="H15" s="139">
        <v>45</v>
      </c>
      <c r="I15" s="103"/>
      <c r="J15" s="15"/>
      <c r="K15" s="142"/>
      <c r="L15" s="157">
        <v>5</v>
      </c>
      <c r="M15" s="15"/>
      <c r="N15" s="116">
        <v>21716</v>
      </c>
      <c r="O15" s="180">
        <v>1959</v>
      </c>
      <c r="P15" s="36">
        <f t="shared" si="0"/>
        <v>106.80550249213425</v>
      </c>
      <c r="Q15" s="183">
        <v>1.3170138888888889E-2</v>
      </c>
      <c r="R15" s="245">
        <f t="shared" si="1"/>
        <v>124.20450048390187</v>
      </c>
      <c r="S15" s="409">
        <f t="shared" si="2"/>
        <v>231.01000297603611</v>
      </c>
      <c r="T15" s="395" t="str">
        <f t="shared" si="7"/>
        <v>+</v>
      </c>
      <c r="U15" s="246">
        <f t="shared" si="8"/>
        <v>5.8333333333333501E-4</v>
      </c>
      <c r="V15" s="104">
        <f t="shared" si="5"/>
        <v>23890</v>
      </c>
      <c r="W15" s="275" t="str">
        <f t="shared" si="6"/>
        <v>D</v>
      </c>
      <c r="X15" s="283">
        <v>1.2586805555555554E-2</v>
      </c>
      <c r="Y15" s="64"/>
    </row>
    <row r="16" spans="1:25" ht="15" customHeight="1" x14ac:dyDescent="0.2">
      <c r="A16" s="1"/>
      <c r="B16" s="291">
        <v>142</v>
      </c>
      <c r="C16" s="291">
        <v>23</v>
      </c>
      <c r="D16" s="228">
        <v>144</v>
      </c>
      <c r="E16" s="202">
        <v>12</v>
      </c>
      <c r="F16" s="201">
        <v>119</v>
      </c>
      <c r="G16" s="102" t="s">
        <v>131</v>
      </c>
      <c r="H16" s="139">
        <v>38</v>
      </c>
      <c r="I16" s="103"/>
      <c r="J16" s="15"/>
      <c r="K16" s="15"/>
      <c r="L16" s="15"/>
      <c r="M16" s="75">
        <v>8</v>
      </c>
      <c r="N16" s="116">
        <v>18950</v>
      </c>
      <c r="O16" s="189">
        <v>1951</v>
      </c>
      <c r="P16" s="36">
        <f t="shared" si="0"/>
        <v>119.17151420805065</v>
      </c>
      <c r="Q16" s="183">
        <v>1.5864583333333331E-2</v>
      </c>
      <c r="R16" s="245">
        <f t="shared" si="1"/>
        <v>108.69769647006267</v>
      </c>
      <c r="S16" s="409">
        <f t="shared" si="2"/>
        <v>227.86921067811332</v>
      </c>
      <c r="T16" s="395" t="str">
        <f t="shared" si="7"/>
        <v>-</v>
      </c>
      <c r="U16" s="246">
        <f t="shared" si="8"/>
        <v>3.0092592592595446E-5</v>
      </c>
      <c r="V16" s="104">
        <f t="shared" si="5"/>
        <v>26656</v>
      </c>
      <c r="W16" s="275" t="str">
        <f t="shared" si="6"/>
        <v>E</v>
      </c>
      <c r="X16" s="283">
        <v>1.5894675925925927E-2</v>
      </c>
      <c r="Y16" s="64"/>
    </row>
    <row r="17" spans="1:25" ht="15" customHeight="1" x14ac:dyDescent="0.2">
      <c r="A17" s="1"/>
      <c r="B17" s="291">
        <v>105</v>
      </c>
      <c r="C17" s="291">
        <v>36</v>
      </c>
      <c r="D17" s="228">
        <v>98</v>
      </c>
      <c r="E17" s="202">
        <v>13</v>
      </c>
      <c r="F17" s="201">
        <v>57</v>
      </c>
      <c r="G17" s="102" t="s">
        <v>65</v>
      </c>
      <c r="H17" s="139">
        <v>44</v>
      </c>
      <c r="I17" s="92"/>
      <c r="J17" s="75"/>
      <c r="K17" s="16"/>
      <c r="L17" s="157">
        <v>13</v>
      </c>
      <c r="M17" s="75"/>
      <c r="N17" s="116">
        <v>21065</v>
      </c>
      <c r="O17" s="191">
        <v>1957</v>
      </c>
      <c r="P17" s="36">
        <f t="shared" si="0"/>
        <v>109.71594125824473</v>
      </c>
      <c r="Q17" s="183">
        <v>1.4223379629629629E-2</v>
      </c>
      <c r="R17" s="245">
        <f t="shared" si="1"/>
        <v>118.1429920420661</v>
      </c>
      <c r="S17" s="409">
        <f t="shared" si="2"/>
        <v>227.85893330031081</v>
      </c>
      <c r="T17" s="395" t="str">
        <f t="shared" si="7"/>
        <v>-</v>
      </c>
      <c r="U17" s="246">
        <f t="shared" si="8"/>
        <v>3.773148148148147E-4</v>
      </c>
      <c r="V17" s="104">
        <f t="shared" si="5"/>
        <v>24541</v>
      </c>
      <c r="W17" s="275" t="str">
        <f t="shared" si="6"/>
        <v>D</v>
      </c>
      <c r="X17" s="283">
        <v>1.4600694444444444E-2</v>
      </c>
      <c r="Y17" s="64"/>
    </row>
    <row r="18" spans="1:25" ht="15" customHeight="1" x14ac:dyDescent="0.2">
      <c r="A18" s="1"/>
      <c r="B18" s="291">
        <v>14</v>
      </c>
      <c r="C18" s="291">
        <v>24</v>
      </c>
      <c r="D18" s="228">
        <v>15</v>
      </c>
      <c r="E18" s="202">
        <v>14</v>
      </c>
      <c r="F18" s="201">
        <v>153</v>
      </c>
      <c r="G18" s="102" t="s">
        <v>202</v>
      </c>
      <c r="H18" s="139">
        <v>35</v>
      </c>
      <c r="I18" s="103"/>
      <c r="J18" s="16"/>
      <c r="K18" s="87">
        <v>3</v>
      </c>
      <c r="L18" s="11"/>
      <c r="M18" s="15"/>
      <c r="N18" s="116">
        <v>25178</v>
      </c>
      <c r="O18" s="189">
        <v>1968</v>
      </c>
      <c r="P18" s="36">
        <f t="shared" si="0"/>
        <v>91.327869606919975</v>
      </c>
      <c r="Q18" s="183">
        <v>1.1159722222222222E-2</v>
      </c>
      <c r="R18" s="245">
        <f t="shared" si="1"/>
        <v>135.77465450969169</v>
      </c>
      <c r="S18" s="409">
        <f t="shared" si="2"/>
        <v>227.10252411661168</v>
      </c>
      <c r="T18" s="395" t="str">
        <f t="shared" si="7"/>
        <v>-</v>
      </c>
      <c r="U18" s="246">
        <f t="shared" si="8"/>
        <v>4.2824074074073598E-5</v>
      </c>
      <c r="V18" s="104">
        <f t="shared" si="5"/>
        <v>20428</v>
      </c>
      <c r="W18" s="275" t="str">
        <f t="shared" si="6"/>
        <v>C</v>
      </c>
      <c r="X18" s="283">
        <v>1.1202546296296296E-2</v>
      </c>
      <c r="Y18" s="64"/>
    </row>
    <row r="19" spans="1:25" ht="15" customHeight="1" x14ac:dyDescent="0.2">
      <c r="A19" s="1"/>
      <c r="B19" s="291">
        <v>50</v>
      </c>
      <c r="C19" s="291">
        <v>16</v>
      </c>
      <c r="D19" s="228">
        <v>56</v>
      </c>
      <c r="E19" s="202">
        <v>15</v>
      </c>
      <c r="F19" s="201">
        <v>239</v>
      </c>
      <c r="G19" s="122" t="s">
        <v>250</v>
      </c>
      <c r="H19" s="139">
        <v>26</v>
      </c>
      <c r="I19" s="173"/>
      <c r="J19" s="17"/>
      <c r="K19" s="142"/>
      <c r="L19" s="15">
        <v>4</v>
      </c>
      <c r="M19" s="17"/>
      <c r="N19" s="116">
        <v>22710</v>
      </c>
      <c r="O19" s="188">
        <v>1962</v>
      </c>
      <c r="P19" s="36">
        <f t="shared" si="0"/>
        <v>102.36160674172898</v>
      </c>
      <c r="Q19" s="183">
        <v>1.3092592592592591E-2</v>
      </c>
      <c r="R19" s="245">
        <f t="shared" si="1"/>
        <v>124.65078736917991</v>
      </c>
      <c r="S19" s="409">
        <f t="shared" si="2"/>
        <v>227.01239411090887</v>
      </c>
      <c r="T19" s="395" t="str">
        <f t="shared" si="7"/>
        <v>+</v>
      </c>
      <c r="U19" s="246">
        <f t="shared" si="8"/>
        <v>4.6643518518518431E-4</v>
      </c>
      <c r="V19" s="104">
        <f t="shared" si="5"/>
        <v>22896</v>
      </c>
      <c r="W19" s="275" t="str">
        <f t="shared" si="6"/>
        <v>D</v>
      </c>
      <c r="X19" s="283">
        <v>1.2626157407407407E-2</v>
      </c>
      <c r="Y19" s="64"/>
    </row>
    <row r="20" spans="1:25" ht="15" customHeight="1" x14ac:dyDescent="0.2">
      <c r="A20" s="1"/>
      <c r="B20" s="291">
        <v>51</v>
      </c>
      <c r="C20" s="291">
        <v>21</v>
      </c>
      <c r="D20" s="228">
        <v>53</v>
      </c>
      <c r="E20" s="202">
        <v>16</v>
      </c>
      <c r="F20" s="201">
        <v>169</v>
      </c>
      <c r="G20" s="102" t="s">
        <v>198</v>
      </c>
      <c r="H20" s="139">
        <v>33</v>
      </c>
      <c r="I20" s="103"/>
      <c r="J20" s="15"/>
      <c r="K20" s="142"/>
      <c r="L20" s="15">
        <v>2</v>
      </c>
      <c r="M20" s="15"/>
      <c r="N20" s="116">
        <v>22919</v>
      </c>
      <c r="O20" s="16">
        <v>1962</v>
      </c>
      <c r="P20" s="36">
        <f t="shared" si="0"/>
        <v>101.42722624692549</v>
      </c>
      <c r="Q20" s="183">
        <v>1.3002314814814814E-2</v>
      </c>
      <c r="R20" s="245">
        <f t="shared" si="1"/>
        <v>125.17034523562297</v>
      </c>
      <c r="S20" s="409">
        <f t="shared" si="2"/>
        <v>226.59757148254846</v>
      </c>
      <c r="T20" s="395" t="str">
        <f t="shared" si="7"/>
        <v>+</v>
      </c>
      <c r="U20" s="246">
        <f t="shared" si="8"/>
        <v>2.0370370370370421E-4</v>
      </c>
      <c r="V20" s="104">
        <f t="shared" si="5"/>
        <v>22687</v>
      </c>
      <c r="W20" s="275" t="str">
        <f t="shared" si="6"/>
        <v>D</v>
      </c>
      <c r="X20" s="283">
        <v>1.279861111111111E-2</v>
      </c>
      <c r="Y20" s="64"/>
    </row>
    <row r="21" spans="1:25" ht="15" customHeight="1" x14ac:dyDescent="0.2">
      <c r="A21" s="1"/>
      <c r="B21" s="291">
        <v>21</v>
      </c>
      <c r="C21" s="291">
        <v>15</v>
      </c>
      <c r="D21" s="228">
        <v>33</v>
      </c>
      <c r="E21" s="202">
        <v>17</v>
      </c>
      <c r="F21" s="201">
        <v>152</v>
      </c>
      <c r="G21" s="102" t="s">
        <v>204</v>
      </c>
      <c r="H21" s="139">
        <v>35</v>
      </c>
      <c r="I21" s="103"/>
      <c r="J21" s="15"/>
      <c r="K21" s="143">
        <v>10</v>
      </c>
      <c r="L21" s="11"/>
      <c r="M21" s="15"/>
      <c r="N21" s="116">
        <v>24044</v>
      </c>
      <c r="O21" s="191">
        <v>1965</v>
      </c>
      <c r="P21" s="36">
        <f t="shared" si="0"/>
        <v>96.397666167241454</v>
      </c>
      <c r="Q21" s="183">
        <v>1.2131944444444443E-2</v>
      </c>
      <c r="R21" s="245">
        <f t="shared" si="1"/>
        <v>130.17941594799714</v>
      </c>
      <c r="S21" s="409">
        <f t="shared" si="2"/>
        <v>226.5770821152386</v>
      </c>
      <c r="T21" s="395" t="str">
        <f t="shared" si="7"/>
        <v>+</v>
      </c>
      <c r="U21" s="246">
        <f t="shared" si="8"/>
        <v>5.4050925925925794E-4</v>
      </c>
      <c r="V21" s="104">
        <f t="shared" si="5"/>
        <v>21562</v>
      </c>
      <c r="W21" s="275" t="str">
        <f t="shared" si="6"/>
        <v>C</v>
      </c>
      <c r="X21" s="283">
        <v>1.1591435185185186E-2</v>
      </c>
      <c r="Y21" s="64"/>
    </row>
    <row r="22" spans="1:25" ht="15" customHeight="1" x14ac:dyDescent="0.2">
      <c r="A22" s="1"/>
      <c r="B22" s="291">
        <v>9</v>
      </c>
      <c r="C22" s="291">
        <v>20</v>
      </c>
      <c r="D22" s="228">
        <v>16</v>
      </c>
      <c r="E22" s="202">
        <v>18</v>
      </c>
      <c r="F22" s="201">
        <v>161</v>
      </c>
      <c r="G22" s="102" t="s">
        <v>217</v>
      </c>
      <c r="H22" s="139">
        <v>34</v>
      </c>
      <c r="I22" s="106"/>
      <c r="J22" s="16"/>
      <c r="K22" s="143">
        <v>4</v>
      </c>
      <c r="L22" s="11"/>
      <c r="M22" s="16"/>
      <c r="N22" s="116">
        <v>25201</v>
      </c>
      <c r="O22" s="16">
        <v>1968</v>
      </c>
      <c r="P22" s="36">
        <f t="shared" si="0"/>
        <v>91.225043045290889</v>
      </c>
      <c r="Q22" s="183">
        <v>1.1248842592592593E-2</v>
      </c>
      <c r="R22" s="245">
        <f t="shared" si="1"/>
        <v>135.26175764153635</v>
      </c>
      <c r="S22" s="409">
        <f t="shared" si="2"/>
        <v>226.48680068682722</v>
      </c>
      <c r="T22" s="395" t="str">
        <f t="shared" si="7"/>
        <v>+</v>
      </c>
      <c r="U22" s="246">
        <f t="shared" si="8"/>
        <v>3.2175925925926122E-4</v>
      </c>
      <c r="V22" s="104">
        <f t="shared" si="5"/>
        <v>20405</v>
      </c>
      <c r="W22" s="275" t="str">
        <f t="shared" si="6"/>
        <v>C</v>
      </c>
      <c r="X22" s="283">
        <v>1.0927083333333332E-2</v>
      </c>
      <c r="Y22" s="64"/>
    </row>
    <row r="23" spans="1:25" ht="15" customHeight="1" x14ac:dyDescent="0.2">
      <c r="A23" s="1"/>
      <c r="B23" s="291">
        <v>103</v>
      </c>
      <c r="C23" s="291">
        <v>14</v>
      </c>
      <c r="D23" s="228">
        <v>130</v>
      </c>
      <c r="E23" s="202">
        <v>19</v>
      </c>
      <c r="F23" s="201">
        <v>166</v>
      </c>
      <c r="G23" s="102" t="s">
        <v>153</v>
      </c>
      <c r="H23" s="139">
        <v>33</v>
      </c>
      <c r="I23" s="106"/>
      <c r="J23" s="16"/>
      <c r="K23" s="16"/>
      <c r="L23" s="157">
        <v>23</v>
      </c>
      <c r="M23" s="16"/>
      <c r="N23" s="116">
        <v>20107</v>
      </c>
      <c r="O23" s="66">
        <v>1955</v>
      </c>
      <c r="P23" s="36">
        <f t="shared" si="0"/>
        <v>113.99889108610009</v>
      </c>
      <c r="Q23" s="183">
        <v>1.5222222222222222E-2</v>
      </c>
      <c r="R23" s="245">
        <f t="shared" si="1"/>
        <v>112.39455051975371</v>
      </c>
      <c r="S23" s="409">
        <f t="shared" si="2"/>
        <v>226.39344160585381</v>
      </c>
      <c r="T23" s="395" t="str">
        <f t="shared" si="7"/>
        <v>+</v>
      </c>
      <c r="U23" s="246">
        <f t="shared" si="8"/>
        <v>6.8518518518518451E-4</v>
      </c>
      <c r="V23" s="104">
        <f t="shared" si="5"/>
        <v>25499</v>
      </c>
      <c r="W23" s="275" t="str">
        <f t="shared" si="6"/>
        <v>D</v>
      </c>
      <c r="X23" s="283">
        <v>1.4537037037037038E-2</v>
      </c>
      <c r="Y23" s="64"/>
    </row>
    <row r="24" spans="1:25" ht="15" customHeight="1" x14ac:dyDescent="0.2">
      <c r="A24" s="1"/>
      <c r="B24" s="291">
        <v>207</v>
      </c>
      <c r="C24" s="291">
        <v>49</v>
      </c>
      <c r="D24" s="228">
        <v>187</v>
      </c>
      <c r="E24" s="202">
        <v>20</v>
      </c>
      <c r="F24" s="201">
        <v>13</v>
      </c>
      <c r="G24" s="102" t="s">
        <v>30</v>
      </c>
      <c r="H24" s="139">
        <v>52</v>
      </c>
      <c r="I24" s="103"/>
      <c r="J24" s="15"/>
      <c r="K24" s="15"/>
      <c r="L24" s="15"/>
      <c r="M24" s="15">
        <v>19</v>
      </c>
      <c r="N24" s="116">
        <v>16891</v>
      </c>
      <c r="O24" s="180">
        <v>1946</v>
      </c>
      <c r="P24" s="36">
        <f t="shared" si="0"/>
        <v>128.37672683389013</v>
      </c>
      <c r="Q24" s="183">
        <v>1.7783564814814815E-2</v>
      </c>
      <c r="R24" s="245">
        <f t="shared" si="1"/>
        <v>97.653761309003627</v>
      </c>
      <c r="S24" s="409">
        <f t="shared" si="2"/>
        <v>226.03048814289377</v>
      </c>
      <c r="T24" s="395" t="str">
        <f t="shared" si="7"/>
        <v>-</v>
      </c>
      <c r="U24" s="246">
        <f t="shared" si="8"/>
        <v>6.2500000000000056E-4</v>
      </c>
      <c r="V24" s="104">
        <f t="shared" si="5"/>
        <v>28715</v>
      </c>
      <c r="W24" s="275" t="str">
        <f t="shared" si="6"/>
        <v>E</v>
      </c>
      <c r="X24" s="283">
        <v>1.8408564814814815E-2</v>
      </c>
      <c r="Y24" s="64"/>
    </row>
    <row r="25" spans="1:25" ht="15" customHeight="1" x14ac:dyDescent="0.2">
      <c r="A25" s="1"/>
      <c r="B25" s="291">
        <v>70</v>
      </c>
      <c r="C25" s="291">
        <v>8</v>
      </c>
      <c r="D25" s="228">
        <v>108</v>
      </c>
      <c r="E25" s="202">
        <v>21</v>
      </c>
      <c r="F25" s="201">
        <v>272</v>
      </c>
      <c r="G25" s="122" t="s">
        <v>285</v>
      </c>
      <c r="H25" s="139">
        <v>23</v>
      </c>
      <c r="I25" s="124"/>
      <c r="J25" s="171"/>
      <c r="K25" s="171"/>
      <c r="L25" s="15">
        <v>16</v>
      </c>
      <c r="M25" s="171"/>
      <c r="N25" s="116">
        <v>21126</v>
      </c>
      <c r="O25" s="244">
        <v>1957</v>
      </c>
      <c r="P25" s="36">
        <f t="shared" si="0"/>
        <v>109.44322733392409</v>
      </c>
      <c r="Q25" s="183">
        <v>1.4497685185185185E-2</v>
      </c>
      <c r="R25" s="245">
        <f t="shared" si="1"/>
        <v>116.56433544787372</v>
      </c>
      <c r="S25" s="409">
        <f t="shared" si="2"/>
        <v>226.00756278179779</v>
      </c>
      <c r="T25" s="395" t="str">
        <f t="shared" si="7"/>
        <v>+</v>
      </c>
      <c r="U25" s="246">
        <f t="shared" si="8"/>
        <v>1.1273148148148136E-3</v>
      </c>
      <c r="V25" s="104">
        <f t="shared" si="5"/>
        <v>24480</v>
      </c>
      <c r="W25" s="275" t="str">
        <f t="shared" si="6"/>
        <v>D</v>
      </c>
      <c r="X25" s="283">
        <v>1.3370370370370371E-2</v>
      </c>
      <c r="Y25" s="64"/>
    </row>
    <row r="26" spans="1:25" ht="15" customHeight="1" x14ac:dyDescent="0.2">
      <c r="A26" s="1"/>
      <c r="B26" s="291">
        <v>44</v>
      </c>
      <c r="C26" s="291">
        <v>18</v>
      </c>
      <c r="D26" s="228">
        <v>55</v>
      </c>
      <c r="E26" s="202">
        <v>22</v>
      </c>
      <c r="F26" s="201">
        <v>185</v>
      </c>
      <c r="G26" s="122" t="s">
        <v>230</v>
      </c>
      <c r="H26" s="139">
        <v>31</v>
      </c>
      <c r="I26" s="124"/>
      <c r="J26" s="87"/>
      <c r="K26" s="171"/>
      <c r="L26" s="157">
        <v>3</v>
      </c>
      <c r="M26" s="87"/>
      <c r="N26" s="116">
        <v>23034</v>
      </c>
      <c r="O26" s="188">
        <v>1963</v>
      </c>
      <c r="P26" s="36">
        <f t="shared" si="0"/>
        <v>100.91309343877998</v>
      </c>
      <c r="Q26" s="183">
        <v>1.3039351851851852E-2</v>
      </c>
      <c r="R26" s="245">
        <f t="shared" si="1"/>
        <v>124.95719329041555</v>
      </c>
      <c r="S26" s="409">
        <f t="shared" si="2"/>
        <v>225.87028672919553</v>
      </c>
      <c r="T26" s="395" t="str">
        <f t="shared" si="7"/>
        <v>+</v>
      </c>
      <c r="U26" s="246">
        <f t="shared" si="8"/>
        <v>5.8680555555555743E-4</v>
      </c>
      <c r="V26" s="104">
        <f t="shared" si="5"/>
        <v>22572</v>
      </c>
      <c r="W26" s="275" t="str">
        <f t="shared" si="6"/>
        <v>D</v>
      </c>
      <c r="X26" s="283">
        <v>1.2452546296296295E-2</v>
      </c>
      <c r="Y26" s="64"/>
    </row>
    <row r="27" spans="1:25" ht="15" customHeight="1" x14ac:dyDescent="0.2">
      <c r="A27" s="1"/>
      <c r="B27" s="291">
        <v>75</v>
      </c>
      <c r="C27" s="291">
        <v>12</v>
      </c>
      <c r="D27" s="228">
        <v>109</v>
      </c>
      <c r="E27" s="202">
        <v>23</v>
      </c>
      <c r="F27" s="201">
        <v>112</v>
      </c>
      <c r="G27" s="102" t="s">
        <v>125</v>
      </c>
      <c r="H27" s="139">
        <v>39</v>
      </c>
      <c r="I27" s="103"/>
      <c r="J27" s="15"/>
      <c r="K27" s="16"/>
      <c r="L27" s="157">
        <v>17</v>
      </c>
      <c r="M27" s="15"/>
      <c r="N27" s="116">
        <v>21270</v>
      </c>
      <c r="O27" s="191">
        <v>1958</v>
      </c>
      <c r="P27" s="36">
        <f t="shared" si="0"/>
        <v>108.79944364372453</v>
      </c>
      <c r="Q27" s="183">
        <v>1.4528935185185186E-2</v>
      </c>
      <c r="R27" s="245">
        <f t="shared" si="1"/>
        <v>116.38448849410494</v>
      </c>
      <c r="S27" s="409">
        <f t="shared" si="2"/>
        <v>225.18393213782946</v>
      </c>
      <c r="T27" s="395" t="str">
        <f t="shared" si="7"/>
        <v>+</v>
      </c>
      <c r="U27" s="246">
        <f t="shared" si="8"/>
        <v>9.8611111111111295E-4</v>
      </c>
      <c r="V27" s="104">
        <f t="shared" si="5"/>
        <v>24336</v>
      </c>
      <c r="W27" s="275" t="str">
        <f t="shared" si="6"/>
        <v>D</v>
      </c>
      <c r="X27" s="283">
        <v>1.3542824074074073E-2</v>
      </c>
      <c r="Y27" s="64"/>
    </row>
    <row r="28" spans="1:25" ht="15" customHeight="1" x14ac:dyDescent="0.2">
      <c r="A28" s="1"/>
      <c r="B28" s="291">
        <v>58</v>
      </c>
      <c r="C28" s="291">
        <v>11</v>
      </c>
      <c r="D28" s="228">
        <v>91</v>
      </c>
      <c r="E28" s="202">
        <v>24</v>
      </c>
      <c r="F28" s="201">
        <v>87</v>
      </c>
      <c r="G28" s="102" t="s">
        <v>93</v>
      </c>
      <c r="H28" s="139">
        <v>41</v>
      </c>
      <c r="I28" s="103"/>
      <c r="J28" s="15"/>
      <c r="K28" s="143"/>
      <c r="L28" s="157">
        <v>11</v>
      </c>
      <c r="M28" s="15"/>
      <c r="N28" s="116">
        <v>22048</v>
      </c>
      <c r="O28" s="191">
        <v>1960</v>
      </c>
      <c r="P28" s="36">
        <f t="shared" si="0"/>
        <v>105.32122342861861</v>
      </c>
      <c r="Q28" s="183">
        <v>1.3997685185185184E-2</v>
      </c>
      <c r="R28" s="245">
        <f t="shared" si="1"/>
        <v>119.44188670817377</v>
      </c>
      <c r="S28" s="409">
        <f t="shared" si="2"/>
        <v>224.76311013679236</v>
      </c>
      <c r="T28" s="395" t="str">
        <f t="shared" si="7"/>
        <v>+</v>
      </c>
      <c r="U28" s="246">
        <f t="shared" si="8"/>
        <v>1.0578703703703705E-3</v>
      </c>
      <c r="V28" s="104">
        <f t="shared" si="5"/>
        <v>23558</v>
      </c>
      <c r="W28" s="275" t="str">
        <f t="shared" si="6"/>
        <v>D</v>
      </c>
      <c r="X28" s="283">
        <v>1.2939814814814814E-2</v>
      </c>
      <c r="Y28" s="64"/>
    </row>
    <row r="29" spans="1:25" ht="15" customHeight="1" x14ac:dyDescent="0.2">
      <c r="A29" s="1"/>
      <c r="B29" s="291">
        <v>167</v>
      </c>
      <c r="C29" s="291">
        <v>22</v>
      </c>
      <c r="D29" s="228">
        <v>177</v>
      </c>
      <c r="E29" s="202">
        <v>25</v>
      </c>
      <c r="F29" s="201">
        <v>142</v>
      </c>
      <c r="G29" s="102" t="s">
        <v>146</v>
      </c>
      <c r="H29" s="139">
        <v>35</v>
      </c>
      <c r="I29" s="103"/>
      <c r="J29" s="15"/>
      <c r="K29" s="15"/>
      <c r="L29" s="15"/>
      <c r="M29" s="15">
        <v>17</v>
      </c>
      <c r="N29" s="116">
        <v>17538</v>
      </c>
      <c r="O29" s="180">
        <v>1948</v>
      </c>
      <c r="P29" s="36">
        <f t="shared" si="0"/>
        <v>125.48417094806294</v>
      </c>
      <c r="Q29" s="183">
        <v>1.7502314814814814E-2</v>
      </c>
      <c r="R29" s="245">
        <f t="shared" si="1"/>
        <v>99.272383892922406</v>
      </c>
      <c r="S29" s="409">
        <f t="shared" si="2"/>
        <v>224.75655484098536</v>
      </c>
      <c r="T29" s="395" t="str">
        <f t="shared" si="7"/>
        <v>+</v>
      </c>
      <c r="U29" s="246">
        <f t="shared" si="8"/>
        <v>5.2662037037037174E-4</v>
      </c>
      <c r="V29" s="104">
        <f t="shared" si="5"/>
        <v>28068</v>
      </c>
      <c r="W29" s="275" t="str">
        <f t="shared" si="6"/>
        <v>E</v>
      </c>
      <c r="X29" s="283">
        <v>1.6975694444444443E-2</v>
      </c>
      <c r="Y29" s="64"/>
    </row>
    <row r="30" spans="1:25" ht="15" customHeight="1" x14ac:dyDescent="0.2">
      <c r="A30" s="1"/>
      <c r="B30" s="291">
        <v>93</v>
      </c>
      <c r="C30" s="291">
        <v>43</v>
      </c>
      <c r="D30" s="228">
        <v>90</v>
      </c>
      <c r="E30" s="202">
        <v>26</v>
      </c>
      <c r="F30" s="201">
        <v>67</v>
      </c>
      <c r="G30" s="102" t="s">
        <v>73</v>
      </c>
      <c r="H30" s="139">
        <v>43</v>
      </c>
      <c r="I30" s="92"/>
      <c r="J30" s="75"/>
      <c r="K30" s="142"/>
      <c r="L30" s="15">
        <v>10</v>
      </c>
      <c r="M30" s="75"/>
      <c r="N30" s="116">
        <v>22104</v>
      </c>
      <c r="O30" s="180">
        <v>1960</v>
      </c>
      <c r="P30" s="36">
        <f t="shared" si="0"/>
        <v>105.07086310465212</v>
      </c>
      <c r="Q30" s="183">
        <v>1.3991898148148149E-2</v>
      </c>
      <c r="R30" s="245">
        <f t="shared" si="1"/>
        <v>119.47519169961241</v>
      </c>
      <c r="S30" s="409">
        <f t="shared" si="2"/>
        <v>224.54605480426454</v>
      </c>
      <c r="T30" s="395" t="str">
        <f t="shared" si="7"/>
        <v>-</v>
      </c>
      <c r="U30" s="246">
        <f t="shared" si="8"/>
        <v>1.9444444444444327E-4</v>
      </c>
      <c r="V30" s="104">
        <f t="shared" si="5"/>
        <v>23502</v>
      </c>
      <c r="W30" s="275" t="str">
        <f t="shared" si="6"/>
        <v>D</v>
      </c>
      <c r="X30" s="283">
        <v>1.4186342592592592E-2</v>
      </c>
      <c r="Y30" s="64"/>
    </row>
    <row r="31" spans="1:25" ht="15" customHeight="1" x14ac:dyDescent="0.2">
      <c r="A31" s="1"/>
      <c r="B31" s="291">
        <v>71</v>
      </c>
      <c r="C31" s="291">
        <v>13</v>
      </c>
      <c r="D31" s="228">
        <v>110</v>
      </c>
      <c r="E31" s="202">
        <v>27</v>
      </c>
      <c r="F31" s="201">
        <v>168</v>
      </c>
      <c r="G31" s="123" t="s">
        <v>160</v>
      </c>
      <c r="H31" s="139">
        <v>33</v>
      </c>
      <c r="I31" s="106"/>
      <c r="J31" s="16"/>
      <c r="K31" s="16"/>
      <c r="L31" s="15">
        <v>18</v>
      </c>
      <c r="M31" s="16"/>
      <c r="N31" s="116">
        <v>21435</v>
      </c>
      <c r="O31" s="66">
        <v>1958</v>
      </c>
      <c r="P31" s="36">
        <f t="shared" si="0"/>
        <v>108.06177483203754</v>
      </c>
      <c r="Q31" s="183">
        <v>1.4534722222222221E-2</v>
      </c>
      <c r="R31" s="245">
        <f t="shared" si="1"/>
        <v>116.3511835026663</v>
      </c>
      <c r="S31" s="409">
        <f t="shared" si="2"/>
        <v>224.41295833470383</v>
      </c>
      <c r="T31" s="395" t="str">
        <f t="shared" si="7"/>
        <v>+</v>
      </c>
      <c r="U31" s="246">
        <f t="shared" si="8"/>
        <v>1.0937499999999992E-3</v>
      </c>
      <c r="V31" s="104">
        <f t="shared" si="5"/>
        <v>24171</v>
      </c>
      <c r="W31" s="275" t="str">
        <f t="shared" si="6"/>
        <v>D</v>
      </c>
      <c r="X31" s="283">
        <v>1.3440972222222222E-2</v>
      </c>
      <c r="Y31" s="64"/>
    </row>
    <row r="32" spans="1:25" ht="15" customHeight="1" x14ac:dyDescent="0.2">
      <c r="A32" s="1"/>
      <c r="B32" s="291">
        <v>38</v>
      </c>
      <c r="C32" s="291">
        <v>27</v>
      </c>
      <c r="D32" s="228">
        <v>44</v>
      </c>
      <c r="E32" s="202">
        <v>28</v>
      </c>
      <c r="F32" s="201">
        <v>172</v>
      </c>
      <c r="G32" s="123" t="s">
        <v>162</v>
      </c>
      <c r="H32" s="139">
        <v>33</v>
      </c>
      <c r="I32" s="106"/>
      <c r="J32" s="16"/>
      <c r="K32" s="143">
        <v>16</v>
      </c>
      <c r="L32" s="11"/>
      <c r="M32" s="16"/>
      <c r="N32" s="116">
        <v>23881</v>
      </c>
      <c r="O32" s="188">
        <v>1965</v>
      </c>
      <c r="P32" s="36">
        <f t="shared" si="0"/>
        <v>97.126393538786786</v>
      </c>
      <c r="Q32" s="183">
        <v>1.2645833333333334E-2</v>
      </c>
      <c r="R32" s="245">
        <f t="shared" si="1"/>
        <v>127.2219327082443</v>
      </c>
      <c r="S32" s="409">
        <f t="shared" si="2"/>
        <v>224.34832624703108</v>
      </c>
      <c r="T32" s="395" t="str">
        <f t="shared" si="7"/>
        <v>+</v>
      </c>
      <c r="U32" s="246">
        <f t="shared" si="8"/>
        <v>3.9467592592592679E-4</v>
      </c>
      <c r="V32" s="104">
        <f t="shared" si="5"/>
        <v>21725</v>
      </c>
      <c r="W32" s="275" t="str">
        <f t="shared" si="6"/>
        <v>C</v>
      </c>
      <c r="X32" s="283">
        <v>1.2251157407407407E-2</v>
      </c>
      <c r="Y32" s="64"/>
    </row>
    <row r="33" spans="1:25" ht="15" customHeight="1" x14ac:dyDescent="0.2">
      <c r="A33" s="1"/>
      <c r="B33" s="291">
        <v>109</v>
      </c>
      <c r="C33" s="291">
        <v>26</v>
      </c>
      <c r="D33" s="228">
        <v>128</v>
      </c>
      <c r="E33" s="202">
        <v>29</v>
      </c>
      <c r="F33" s="201">
        <v>40</v>
      </c>
      <c r="G33" s="102" t="s">
        <v>60</v>
      </c>
      <c r="H33" s="139">
        <v>47</v>
      </c>
      <c r="I33" s="103"/>
      <c r="J33" s="15"/>
      <c r="K33" s="15"/>
      <c r="L33" s="15">
        <v>22</v>
      </c>
      <c r="M33" s="15"/>
      <c r="N33" s="116">
        <v>20704</v>
      </c>
      <c r="O33" s="192">
        <v>1956</v>
      </c>
      <c r="P33" s="36">
        <f t="shared" si="0"/>
        <v>111.32987120381443</v>
      </c>
      <c r="Q33" s="183">
        <v>1.5170138888888888E-2</v>
      </c>
      <c r="R33" s="245">
        <f t="shared" si="1"/>
        <v>112.69429544270164</v>
      </c>
      <c r="S33" s="409">
        <f t="shared" si="2"/>
        <v>224.02416664651608</v>
      </c>
      <c r="T33" s="395" t="str">
        <f t="shared" si="7"/>
        <v>+</v>
      </c>
      <c r="U33" s="246">
        <f t="shared" si="8"/>
        <v>5.0347222222221939E-4</v>
      </c>
      <c r="V33" s="104">
        <f t="shared" si="5"/>
        <v>24902</v>
      </c>
      <c r="W33" s="275" t="str">
        <f t="shared" si="6"/>
        <v>D</v>
      </c>
      <c r="X33" s="283">
        <v>1.4666666666666668E-2</v>
      </c>
      <c r="Y33" s="64"/>
    </row>
    <row r="34" spans="1:25" ht="15" customHeight="1" x14ac:dyDescent="0.2">
      <c r="A34" s="1"/>
      <c r="B34" s="291">
        <v>185</v>
      </c>
      <c r="C34" s="291">
        <v>97</v>
      </c>
      <c r="D34" s="228">
        <v>148</v>
      </c>
      <c r="E34" s="202">
        <v>30</v>
      </c>
      <c r="F34" s="201">
        <v>22</v>
      </c>
      <c r="G34" s="102" t="s">
        <v>302</v>
      </c>
      <c r="H34" s="139">
        <v>50</v>
      </c>
      <c r="I34" s="103"/>
      <c r="J34" s="15"/>
      <c r="K34" s="15"/>
      <c r="L34" s="15"/>
      <c r="M34" s="15">
        <v>9</v>
      </c>
      <c r="N34" s="116">
        <v>19536</v>
      </c>
      <c r="O34" s="191">
        <v>1953</v>
      </c>
      <c r="P34" s="36">
        <f t="shared" si="0"/>
        <v>116.55167224654414</v>
      </c>
      <c r="Q34" s="183">
        <v>1.6078703703703703E-2</v>
      </c>
      <c r="R34" s="245">
        <f t="shared" si="1"/>
        <v>107.46541178683231</v>
      </c>
      <c r="S34" s="409">
        <f t="shared" si="2"/>
        <v>224.01708403337645</v>
      </c>
      <c r="T34" s="395" t="str">
        <f t="shared" si="7"/>
        <v>-</v>
      </c>
      <c r="U34" s="246">
        <f t="shared" si="8"/>
        <v>1.5416666666666703E-3</v>
      </c>
      <c r="V34" s="104">
        <f t="shared" si="5"/>
        <v>26070</v>
      </c>
      <c r="W34" s="275" t="str">
        <f t="shared" si="6"/>
        <v>E</v>
      </c>
      <c r="X34" s="283">
        <v>1.7620370370370373E-2</v>
      </c>
      <c r="Y34" s="64"/>
    </row>
    <row r="35" spans="1:25" ht="15" customHeight="1" x14ac:dyDescent="0.2">
      <c r="A35" s="1"/>
      <c r="B35" s="291">
        <v>76</v>
      </c>
      <c r="C35" s="291">
        <v>41</v>
      </c>
      <c r="D35" s="228">
        <v>78</v>
      </c>
      <c r="E35" s="202">
        <v>31</v>
      </c>
      <c r="F35" s="201">
        <v>240</v>
      </c>
      <c r="G35" s="122" t="s">
        <v>254</v>
      </c>
      <c r="H35" s="139">
        <v>26</v>
      </c>
      <c r="I35" s="173"/>
      <c r="J35" s="17"/>
      <c r="K35" s="142"/>
      <c r="L35" s="157">
        <v>7</v>
      </c>
      <c r="M35" s="17"/>
      <c r="N35" s="116">
        <v>22734</v>
      </c>
      <c r="O35" s="188">
        <v>1962</v>
      </c>
      <c r="P35" s="36">
        <f t="shared" si="0"/>
        <v>102.25430946002906</v>
      </c>
      <c r="Q35" s="183">
        <v>1.3603009259259259E-2</v>
      </c>
      <c r="R35" s="245">
        <f t="shared" si="1"/>
        <v>121.71328712429025</v>
      </c>
      <c r="S35" s="409">
        <f t="shared" si="2"/>
        <v>223.96759658431932</v>
      </c>
      <c r="T35" s="395" t="str">
        <f t="shared" si="7"/>
        <v>+</v>
      </c>
      <c r="U35" s="246">
        <f t="shared" si="8"/>
        <v>5.2083333333334536E-5</v>
      </c>
      <c r="V35" s="104">
        <f t="shared" si="5"/>
        <v>22872</v>
      </c>
      <c r="W35" s="275" t="str">
        <f t="shared" si="6"/>
        <v>D</v>
      </c>
      <c r="X35" s="283">
        <v>1.3550925925925925E-2</v>
      </c>
      <c r="Y35" s="64"/>
    </row>
    <row r="36" spans="1:25" ht="15" customHeight="1" x14ac:dyDescent="0.2">
      <c r="A36" s="1"/>
      <c r="B36" s="291">
        <v>97</v>
      </c>
      <c r="C36" s="291">
        <v>19</v>
      </c>
      <c r="D36" s="228">
        <v>127</v>
      </c>
      <c r="E36" s="202">
        <v>32</v>
      </c>
      <c r="F36" s="201">
        <v>125</v>
      </c>
      <c r="G36" s="102" t="s">
        <v>137</v>
      </c>
      <c r="H36" s="139">
        <v>37</v>
      </c>
      <c r="I36" s="103"/>
      <c r="J36" s="15"/>
      <c r="K36" s="16"/>
      <c r="L36" s="157">
        <v>21</v>
      </c>
      <c r="M36" s="15"/>
      <c r="N36" s="116">
        <v>20748</v>
      </c>
      <c r="O36" s="189">
        <v>1956</v>
      </c>
      <c r="P36" s="36">
        <f t="shared" si="0"/>
        <v>111.13315952069792</v>
      </c>
      <c r="Q36" s="183">
        <v>1.515972222222222E-2</v>
      </c>
      <c r="R36" s="245">
        <f t="shared" si="1"/>
        <v>112.75424442729123</v>
      </c>
      <c r="S36" s="409">
        <f t="shared" si="2"/>
        <v>223.88740394798913</v>
      </c>
      <c r="T36" s="395" t="str">
        <f t="shared" si="7"/>
        <v>+</v>
      </c>
      <c r="U36" s="246">
        <f t="shared" si="8"/>
        <v>8.4143518518518291E-4</v>
      </c>
      <c r="V36" s="104">
        <f t="shared" si="5"/>
        <v>24858</v>
      </c>
      <c r="W36" s="275" t="str">
        <f t="shared" si="6"/>
        <v>D</v>
      </c>
      <c r="X36" s="283">
        <v>1.4318287037037037E-2</v>
      </c>
      <c r="Y36" s="64"/>
    </row>
    <row r="37" spans="1:25" ht="15" customHeight="1" x14ac:dyDescent="0.2">
      <c r="A37" s="1"/>
      <c r="B37" s="291">
        <v>72</v>
      </c>
      <c r="C37" s="291">
        <v>45</v>
      </c>
      <c r="D37" s="228">
        <v>61</v>
      </c>
      <c r="E37" s="202">
        <v>33</v>
      </c>
      <c r="F37" s="201">
        <v>250</v>
      </c>
      <c r="G37" s="122" t="s">
        <v>280</v>
      </c>
      <c r="H37" s="139">
        <v>25</v>
      </c>
      <c r="I37" s="177"/>
      <c r="J37" s="171"/>
      <c r="K37" s="143"/>
      <c r="L37" s="103">
        <v>6</v>
      </c>
      <c r="M37" s="177"/>
      <c r="N37" s="116">
        <v>23173</v>
      </c>
      <c r="O37" s="244">
        <v>1963</v>
      </c>
      <c r="P37" s="36">
        <f t="shared" si="0"/>
        <v>100.29166334893461</v>
      </c>
      <c r="Q37" s="183">
        <v>1.3293981481481483E-2</v>
      </c>
      <c r="R37" s="245">
        <f t="shared" si="1"/>
        <v>123.49177366711459</v>
      </c>
      <c r="S37" s="409">
        <f t="shared" si="2"/>
        <v>223.78343701604919</v>
      </c>
      <c r="T37" s="395" t="str">
        <f t="shared" si="7"/>
        <v>-</v>
      </c>
      <c r="U37" s="246">
        <f t="shared" si="8"/>
        <v>1.539351851851823E-4</v>
      </c>
      <c r="V37" s="104">
        <f t="shared" si="5"/>
        <v>22433</v>
      </c>
      <c r="W37" s="275" t="str">
        <f t="shared" si="6"/>
        <v>D</v>
      </c>
      <c r="X37" s="283">
        <v>1.3447916666666665E-2</v>
      </c>
      <c r="Y37" s="64"/>
    </row>
    <row r="38" spans="1:25" ht="15" customHeight="1" x14ac:dyDescent="0.2">
      <c r="A38" s="1"/>
      <c r="B38" s="291">
        <v>150</v>
      </c>
      <c r="C38" s="291">
        <v>59</v>
      </c>
      <c r="D38" s="228">
        <v>137</v>
      </c>
      <c r="E38" s="202">
        <v>34</v>
      </c>
      <c r="F38" s="201">
        <v>134</v>
      </c>
      <c r="G38" s="102" t="s">
        <v>135</v>
      </c>
      <c r="H38" s="139">
        <v>36</v>
      </c>
      <c r="I38" s="91"/>
      <c r="J38" s="84"/>
      <c r="K38" s="84"/>
      <c r="L38" s="157">
        <v>27</v>
      </c>
      <c r="M38" s="84"/>
      <c r="N38" s="116">
        <v>20270</v>
      </c>
      <c r="O38" s="189">
        <v>1955</v>
      </c>
      <c r="P38" s="36">
        <f t="shared" si="0"/>
        <v>113.27016371455476</v>
      </c>
      <c r="Q38" s="183">
        <v>1.5572916666666667E-2</v>
      </c>
      <c r="R38" s="245">
        <f t="shared" si="1"/>
        <v>110.37626803857103</v>
      </c>
      <c r="S38" s="409">
        <f t="shared" si="2"/>
        <v>223.6464317531258</v>
      </c>
      <c r="T38" s="395" t="str">
        <f t="shared" si="7"/>
        <v>-</v>
      </c>
      <c r="U38" s="246">
        <f t="shared" si="8"/>
        <v>6.0648148148148041E-4</v>
      </c>
      <c r="V38" s="104">
        <f t="shared" si="5"/>
        <v>25336</v>
      </c>
      <c r="W38" s="275" t="str">
        <f t="shared" si="6"/>
        <v>D</v>
      </c>
      <c r="X38" s="283">
        <v>1.6179398148148148E-2</v>
      </c>
      <c r="Y38" s="64"/>
    </row>
    <row r="39" spans="1:25" ht="15" customHeight="1" x14ac:dyDescent="0.2">
      <c r="A39" s="1"/>
      <c r="B39" s="291">
        <v>115</v>
      </c>
      <c r="C39" s="291">
        <v>7</v>
      </c>
      <c r="D39" s="228">
        <v>158</v>
      </c>
      <c r="E39" s="202">
        <v>35</v>
      </c>
      <c r="F39" s="201">
        <v>92</v>
      </c>
      <c r="G39" s="102" t="s">
        <v>108</v>
      </c>
      <c r="H39" s="139">
        <v>40</v>
      </c>
      <c r="I39" s="91"/>
      <c r="J39" s="84"/>
      <c r="K39" s="84"/>
      <c r="L39" s="15"/>
      <c r="M39" s="15">
        <v>11</v>
      </c>
      <c r="N39" s="116">
        <v>19054</v>
      </c>
      <c r="O39" s="196">
        <v>1952</v>
      </c>
      <c r="P39" s="36">
        <f t="shared" si="0"/>
        <v>118.70655932068432</v>
      </c>
      <c r="Q39" s="183">
        <v>1.6552083333333332E-2</v>
      </c>
      <c r="R39" s="245">
        <f t="shared" si="1"/>
        <v>104.74106348715009</v>
      </c>
      <c r="S39" s="409">
        <f t="shared" si="2"/>
        <v>223.44762280783442</v>
      </c>
      <c r="T39" s="395" t="str">
        <f t="shared" si="7"/>
        <v>+</v>
      </c>
      <c r="U39" s="246">
        <f t="shared" si="8"/>
        <v>1.6377314814814796E-3</v>
      </c>
      <c r="V39" s="104">
        <f t="shared" si="5"/>
        <v>26552</v>
      </c>
      <c r="W39" s="275" t="str">
        <f t="shared" si="6"/>
        <v>E</v>
      </c>
      <c r="X39" s="283">
        <v>1.4914351851851852E-2</v>
      </c>
      <c r="Y39" s="64"/>
    </row>
    <row r="40" spans="1:25" ht="15" customHeight="1" x14ac:dyDescent="0.2">
      <c r="A40" s="1"/>
      <c r="B40" s="291">
        <v>170</v>
      </c>
      <c r="C40" s="291">
        <v>100</v>
      </c>
      <c r="D40" s="228">
        <v>138</v>
      </c>
      <c r="E40" s="202">
        <v>36</v>
      </c>
      <c r="F40" s="201">
        <v>135</v>
      </c>
      <c r="G40" s="102" t="s">
        <v>136</v>
      </c>
      <c r="H40" s="139">
        <v>36</v>
      </c>
      <c r="I40" s="103"/>
      <c r="J40" s="15"/>
      <c r="K40" s="15"/>
      <c r="L40" s="15">
        <v>28</v>
      </c>
      <c r="M40" s="15"/>
      <c r="N40" s="116">
        <v>20292</v>
      </c>
      <c r="O40" s="189">
        <v>1955</v>
      </c>
      <c r="P40" s="36">
        <f t="shared" si="0"/>
        <v>113.1718078729965</v>
      </c>
      <c r="Q40" s="183">
        <v>1.563888888888889E-2</v>
      </c>
      <c r="R40" s="245">
        <f t="shared" si="1"/>
        <v>109.99659113617032</v>
      </c>
      <c r="S40" s="409">
        <f t="shared" si="2"/>
        <v>223.16839900916682</v>
      </c>
      <c r="T40" s="395" t="str">
        <f t="shared" si="7"/>
        <v>-</v>
      </c>
      <c r="U40" s="246">
        <f t="shared" si="8"/>
        <v>1.503472222222222E-3</v>
      </c>
      <c r="V40" s="104">
        <f t="shared" si="5"/>
        <v>25314</v>
      </c>
      <c r="W40" s="275" t="str">
        <f t="shared" si="6"/>
        <v>D</v>
      </c>
      <c r="X40" s="283">
        <v>1.7142361111111112E-2</v>
      </c>
      <c r="Y40" s="64"/>
    </row>
    <row r="41" spans="1:25" ht="15" customHeight="1" x14ac:dyDescent="0.2">
      <c r="A41" s="1"/>
      <c r="B41" s="291">
        <v>17</v>
      </c>
      <c r="C41" s="291">
        <v>53</v>
      </c>
      <c r="D41" s="228">
        <v>13</v>
      </c>
      <c r="E41" s="202">
        <v>37</v>
      </c>
      <c r="F41" s="201">
        <v>253</v>
      </c>
      <c r="G41" s="122" t="s">
        <v>252</v>
      </c>
      <c r="H41" s="139">
        <v>25</v>
      </c>
      <c r="I41" s="173"/>
      <c r="J41" s="87"/>
      <c r="K41" s="143">
        <v>2</v>
      </c>
      <c r="L41" s="17"/>
      <c r="M41" s="14"/>
      <c r="N41" s="116">
        <v>26154</v>
      </c>
      <c r="O41" s="80">
        <v>1971</v>
      </c>
      <c r="P41" s="36">
        <f t="shared" si="0"/>
        <v>86.964446817789678</v>
      </c>
      <c r="Q41" s="183">
        <v>1.1112268518518516E-2</v>
      </c>
      <c r="R41" s="245">
        <f t="shared" si="1"/>
        <v>136.04775543948872</v>
      </c>
      <c r="S41" s="409">
        <f t="shared" si="2"/>
        <v>223.0122022572784</v>
      </c>
      <c r="T41" s="395" t="str">
        <f t="shared" si="7"/>
        <v>-</v>
      </c>
      <c r="U41" s="246">
        <f t="shared" si="8"/>
        <v>2.9398148148148361E-4</v>
      </c>
      <c r="V41" s="104">
        <f t="shared" si="5"/>
        <v>19452</v>
      </c>
      <c r="W41" s="275" t="str">
        <f t="shared" si="6"/>
        <v>C</v>
      </c>
      <c r="X41" s="283">
        <v>1.140625E-2</v>
      </c>
      <c r="Y41" s="64"/>
    </row>
    <row r="42" spans="1:25" ht="15" customHeight="1" x14ac:dyDescent="0.2">
      <c r="A42" s="1"/>
      <c r="B42" s="291">
        <v>129</v>
      </c>
      <c r="C42" s="291">
        <v>44</v>
      </c>
      <c r="D42" s="228">
        <v>140</v>
      </c>
      <c r="E42" s="202">
        <v>38</v>
      </c>
      <c r="F42" s="201">
        <v>51</v>
      </c>
      <c r="G42" s="102" t="s">
        <v>58</v>
      </c>
      <c r="H42" s="139">
        <v>45</v>
      </c>
      <c r="I42" s="91"/>
      <c r="J42" s="84"/>
      <c r="K42" s="84"/>
      <c r="L42" s="157">
        <v>29</v>
      </c>
      <c r="M42" s="14"/>
      <c r="N42" s="116">
        <v>20290</v>
      </c>
      <c r="O42" s="180">
        <v>1955</v>
      </c>
      <c r="P42" s="36">
        <f t="shared" si="0"/>
        <v>113.18074931313815</v>
      </c>
      <c r="Q42" s="183">
        <v>1.5668981481481482E-2</v>
      </c>
      <c r="R42" s="245">
        <f t="shared" si="1"/>
        <v>109.82340518068931</v>
      </c>
      <c r="S42" s="409">
        <f t="shared" si="2"/>
        <v>223.00415449382746</v>
      </c>
      <c r="T42" s="395" t="str">
        <f t="shared" si="7"/>
        <v>+</v>
      </c>
      <c r="U42" s="246">
        <f t="shared" si="8"/>
        <v>5.092592592592822E-5</v>
      </c>
      <c r="V42" s="104">
        <f t="shared" si="5"/>
        <v>25316</v>
      </c>
      <c r="W42" s="275" t="str">
        <f t="shared" si="6"/>
        <v>D</v>
      </c>
      <c r="X42" s="283">
        <v>1.5618055555555553E-2</v>
      </c>
      <c r="Y42" s="64"/>
    </row>
    <row r="43" spans="1:25" ht="15" customHeight="1" x14ac:dyDescent="0.2">
      <c r="A43" s="1"/>
      <c r="B43" s="291">
        <v>68</v>
      </c>
      <c r="C43" s="291">
        <v>38</v>
      </c>
      <c r="D43" s="228">
        <v>81</v>
      </c>
      <c r="E43" s="202">
        <v>39</v>
      </c>
      <c r="F43" s="201">
        <v>104</v>
      </c>
      <c r="G43" s="102" t="s">
        <v>117</v>
      </c>
      <c r="H43" s="139">
        <v>40</v>
      </c>
      <c r="I43" s="103"/>
      <c r="J43" s="15"/>
      <c r="K43" s="142"/>
      <c r="L43" s="157">
        <v>9</v>
      </c>
      <c r="M43" s="15"/>
      <c r="N43" s="116">
        <v>22793</v>
      </c>
      <c r="O43" s="191">
        <v>1962</v>
      </c>
      <c r="P43" s="36">
        <f t="shared" si="0"/>
        <v>101.99053697585008</v>
      </c>
      <c r="Q43" s="183">
        <v>1.3738425925925926E-2</v>
      </c>
      <c r="R43" s="245">
        <f t="shared" si="1"/>
        <v>120.93395032462566</v>
      </c>
      <c r="S43" s="409">
        <f t="shared" si="2"/>
        <v>222.92448730047573</v>
      </c>
      <c r="T43" s="395" t="str">
        <f t="shared" si="7"/>
        <v>+</v>
      </c>
      <c r="U43" s="246">
        <f t="shared" si="8"/>
        <v>4.131944444444452E-4</v>
      </c>
      <c r="V43" s="104">
        <f t="shared" si="5"/>
        <v>22813</v>
      </c>
      <c r="W43" s="275" t="str">
        <f t="shared" si="6"/>
        <v>D</v>
      </c>
      <c r="X43" s="283">
        <v>1.3325231481481481E-2</v>
      </c>
      <c r="Y43" s="64"/>
    </row>
    <row r="44" spans="1:25" ht="15" customHeight="1" x14ac:dyDescent="0.2">
      <c r="A44" s="1"/>
      <c r="B44" s="291">
        <v>181</v>
      </c>
      <c r="C44" s="291">
        <v>35</v>
      </c>
      <c r="D44" s="228">
        <v>199</v>
      </c>
      <c r="E44" s="202">
        <v>40</v>
      </c>
      <c r="F44" s="201">
        <v>42</v>
      </c>
      <c r="G44" s="102" t="s">
        <v>62</v>
      </c>
      <c r="H44" s="139">
        <v>46</v>
      </c>
      <c r="I44" s="103"/>
      <c r="J44" s="15"/>
      <c r="K44" s="15"/>
      <c r="L44" s="15"/>
      <c r="M44" s="15">
        <v>23</v>
      </c>
      <c r="N44" s="116">
        <v>17240</v>
      </c>
      <c r="O44" s="188">
        <v>1947</v>
      </c>
      <c r="P44" s="36">
        <f t="shared" si="0"/>
        <v>126.81644552917035</v>
      </c>
      <c r="Q44" s="183">
        <v>1.8097222222222219E-2</v>
      </c>
      <c r="R44" s="245">
        <f t="shared" si="1"/>
        <v>95.84863077302839</v>
      </c>
      <c r="S44" s="409">
        <f t="shared" si="2"/>
        <v>222.66507630219874</v>
      </c>
      <c r="T44" s="395" t="str">
        <f t="shared" ref="T44:T75" si="9">IF(X44&lt;Q44,"+","-")</f>
        <v>+</v>
      </c>
      <c r="U44" s="246">
        <f t="shared" ref="U44:U75" si="10">IF(X44&gt;Q44,X44-Q44,Q44-X44)</f>
        <v>5.5324074074073956E-4</v>
      </c>
      <c r="V44" s="104">
        <f t="shared" si="5"/>
        <v>28366</v>
      </c>
      <c r="W44" s="275" t="str">
        <f t="shared" si="6"/>
        <v>E</v>
      </c>
      <c r="X44" s="283">
        <v>1.754398148148148E-2</v>
      </c>
      <c r="Y44" s="64"/>
    </row>
    <row r="45" spans="1:25" ht="15" customHeight="1" x14ac:dyDescent="0.2">
      <c r="A45" s="1"/>
      <c r="B45" s="291">
        <v>190</v>
      </c>
      <c r="C45" s="291">
        <v>42</v>
      </c>
      <c r="D45" s="228">
        <v>196</v>
      </c>
      <c r="E45" s="202">
        <v>41</v>
      </c>
      <c r="F45" s="201">
        <v>69</v>
      </c>
      <c r="G45" s="102" t="s">
        <v>84</v>
      </c>
      <c r="H45" s="139">
        <v>42</v>
      </c>
      <c r="I45" s="103"/>
      <c r="J45" s="15"/>
      <c r="K45" s="15"/>
      <c r="L45" s="15"/>
      <c r="M45" s="75">
        <v>22</v>
      </c>
      <c r="N45" s="116">
        <v>17347</v>
      </c>
      <c r="O45" s="191">
        <v>1947</v>
      </c>
      <c r="P45" s="36">
        <f t="shared" si="0"/>
        <v>126.33807848159154</v>
      </c>
      <c r="Q45" s="183">
        <v>1.802662037037037E-2</v>
      </c>
      <c r="R45" s="245">
        <f t="shared" si="1"/>
        <v>96.254951668580006</v>
      </c>
      <c r="S45" s="409">
        <f t="shared" si="2"/>
        <v>222.59303015017156</v>
      </c>
      <c r="T45" s="395" t="str">
        <f t="shared" si="9"/>
        <v>+</v>
      </c>
      <c r="U45" s="246">
        <f t="shared" si="10"/>
        <v>2.7893518518518762E-4</v>
      </c>
      <c r="V45" s="104">
        <f t="shared" si="5"/>
        <v>28259</v>
      </c>
      <c r="W45" s="275" t="str">
        <f t="shared" si="6"/>
        <v>E</v>
      </c>
      <c r="X45" s="283">
        <v>1.7747685185185182E-2</v>
      </c>
      <c r="Y45" s="64"/>
    </row>
    <row r="46" spans="1:25" ht="15" customHeight="1" x14ac:dyDescent="0.2">
      <c r="A46" s="1"/>
      <c r="B46" s="291">
        <v>135</v>
      </c>
      <c r="C46" s="291">
        <v>60</v>
      </c>
      <c r="D46" s="228">
        <v>135</v>
      </c>
      <c r="E46" s="202">
        <v>42</v>
      </c>
      <c r="F46" s="201">
        <v>47</v>
      </c>
      <c r="G46" s="102" t="s">
        <v>53</v>
      </c>
      <c r="H46" s="139">
        <v>46</v>
      </c>
      <c r="I46" s="103"/>
      <c r="J46" s="15"/>
      <c r="K46" s="15"/>
      <c r="L46" s="157">
        <v>25</v>
      </c>
      <c r="M46" s="15"/>
      <c r="N46" s="116">
        <v>20813</v>
      </c>
      <c r="O46" s="180">
        <v>1956</v>
      </c>
      <c r="P46" s="36">
        <f t="shared" si="0"/>
        <v>110.84256271609394</v>
      </c>
      <c r="Q46" s="183">
        <v>1.5399305555555555E-2</v>
      </c>
      <c r="R46" s="245">
        <f t="shared" si="1"/>
        <v>111.37541778173077</v>
      </c>
      <c r="S46" s="409">
        <f t="shared" si="2"/>
        <v>222.21798049782473</v>
      </c>
      <c r="T46" s="395" t="str">
        <f t="shared" si="9"/>
        <v>-</v>
      </c>
      <c r="U46" s="246">
        <f t="shared" si="10"/>
        <v>3.7384259259259575E-4</v>
      </c>
      <c r="V46" s="104">
        <f t="shared" si="5"/>
        <v>24793</v>
      </c>
      <c r="W46" s="275" t="str">
        <f t="shared" si="6"/>
        <v>D</v>
      </c>
      <c r="X46" s="283">
        <v>1.5773148148148151E-2</v>
      </c>
      <c r="Y46" s="64"/>
    </row>
    <row r="47" spans="1:25" ht="15" customHeight="1" x14ac:dyDescent="0.2">
      <c r="A47" s="1"/>
      <c r="B47" s="291">
        <v>19</v>
      </c>
      <c r="C47" s="291">
        <v>39</v>
      </c>
      <c r="D47" s="228">
        <v>31</v>
      </c>
      <c r="E47" s="202">
        <v>43</v>
      </c>
      <c r="F47" s="201">
        <v>154</v>
      </c>
      <c r="G47" s="102" t="s">
        <v>195</v>
      </c>
      <c r="H47" s="139">
        <v>35</v>
      </c>
      <c r="I47" s="103"/>
      <c r="J47" s="16"/>
      <c r="K47" s="87">
        <v>9</v>
      </c>
      <c r="L47" s="15"/>
      <c r="M47" s="15"/>
      <c r="N47" s="116">
        <v>25221</v>
      </c>
      <c r="O47" s="16">
        <v>1969</v>
      </c>
      <c r="P47" s="36">
        <f t="shared" si="0"/>
        <v>91.135628643874284</v>
      </c>
      <c r="Q47" s="183">
        <v>1.2028935185185184E-2</v>
      </c>
      <c r="R47" s="245">
        <f t="shared" si="1"/>
        <v>130.77224479560527</v>
      </c>
      <c r="S47" s="409">
        <f t="shared" si="2"/>
        <v>221.90787343947954</v>
      </c>
      <c r="T47" s="395" t="str">
        <f t="shared" si="9"/>
        <v>+</v>
      </c>
      <c r="U47" s="246">
        <f t="shared" si="10"/>
        <v>5.4629629629629473E-4</v>
      </c>
      <c r="V47" s="104">
        <f t="shared" si="5"/>
        <v>20385</v>
      </c>
      <c r="W47" s="275" t="str">
        <f t="shared" si="6"/>
        <v>C</v>
      </c>
      <c r="X47" s="283">
        <v>1.1482638888888889E-2</v>
      </c>
      <c r="Y47" s="64"/>
    </row>
    <row r="48" spans="1:25" ht="15" customHeight="1" x14ac:dyDescent="0.2">
      <c r="A48" s="1"/>
      <c r="B48" s="291">
        <v>151</v>
      </c>
      <c r="C48" s="291">
        <v>28</v>
      </c>
      <c r="D48" s="228">
        <v>168</v>
      </c>
      <c r="E48" s="202">
        <v>44</v>
      </c>
      <c r="F48" s="201">
        <v>26</v>
      </c>
      <c r="G48" s="102" t="s">
        <v>42</v>
      </c>
      <c r="H48" s="139">
        <v>49</v>
      </c>
      <c r="I48" s="103"/>
      <c r="J48" s="15"/>
      <c r="K48" s="15"/>
      <c r="L48" s="157"/>
      <c r="M48" s="92">
        <v>12</v>
      </c>
      <c r="N48" s="116">
        <v>18788</v>
      </c>
      <c r="O48" s="180">
        <v>1951</v>
      </c>
      <c r="P48" s="36">
        <f t="shared" si="0"/>
        <v>119.89577085952516</v>
      </c>
      <c r="Q48" s="183">
        <v>1.7047453703703704E-2</v>
      </c>
      <c r="R48" s="245">
        <f t="shared" si="1"/>
        <v>101.89015622000093</v>
      </c>
      <c r="S48" s="409">
        <f t="shared" si="2"/>
        <v>221.78592707952609</v>
      </c>
      <c r="T48" s="395" t="str">
        <f t="shared" si="9"/>
        <v>+</v>
      </c>
      <c r="U48" s="246">
        <f t="shared" si="10"/>
        <v>8.4953703703703753E-4</v>
      </c>
      <c r="V48" s="104">
        <f t="shared" si="5"/>
        <v>26818</v>
      </c>
      <c r="W48" s="275" t="str">
        <f t="shared" si="6"/>
        <v>E</v>
      </c>
      <c r="X48" s="283">
        <v>1.6197916666666666E-2</v>
      </c>
      <c r="Y48" s="64"/>
    </row>
    <row r="49" spans="1:25" ht="15" customHeight="1" x14ac:dyDescent="0.2">
      <c r="A49" s="1"/>
      <c r="B49" s="291">
        <v>156</v>
      </c>
      <c r="C49" s="291">
        <v>32</v>
      </c>
      <c r="D49" s="228">
        <v>169</v>
      </c>
      <c r="E49" s="202">
        <v>45</v>
      </c>
      <c r="F49" s="201">
        <v>73</v>
      </c>
      <c r="G49" s="102" t="s">
        <v>87</v>
      </c>
      <c r="H49" s="139">
        <v>42</v>
      </c>
      <c r="I49" s="103"/>
      <c r="J49" s="15"/>
      <c r="K49" s="15"/>
      <c r="L49" s="157"/>
      <c r="M49" s="15">
        <v>13</v>
      </c>
      <c r="N49" s="116">
        <v>18706</v>
      </c>
      <c r="O49" s="191">
        <v>1951</v>
      </c>
      <c r="P49" s="36">
        <f t="shared" si="0"/>
        <v>120.26236990533323</v>
      </c>
      <c r="Q49" s="183">
        <v>1.7153935185185185E-2</v>
      </c>
      <c r="R49" s="245">
        <f t="shared" si="1"/>
        <v>101.27734437752963</v>
      </c>
      <c r="S49" s="409">
        <f t="shared" si="2"/>
        <v>221.53971428286286</v>
      </c>
      <c r="T49" s="395" t="str">
        <f t="shared" si="9"/>
        <v>+</v>
      </c>
      <c r="U49" s="246">
        <f t="shared" si="10"/>
        <v>7.7314814814814781E-4</v>
      </c>
      <c r="V49" s="104">
        <f t="shared" si="5"/>
        <v>26900</v>
      </c>
      <c r="W49" s="275" t="str">
        <f t="shared" si="6"/>
        <v>E</v>
      </c>
      <c r="X49" s="283">
        <v>1.6380787037037037E-2</v>
      </c>
      <c r="Y49" s="64"/>
    </row>
    <row r="50" spans="1:25" ht="15" customHeight="1" x14ac:dyDescent="0.2">
      <c r="A50" s="1"/>
      <c r="B50" s="291">
        <v>163</v>
      </c>
      <c r="C50" s="291">
        <v>10</v>
      </c>
      <c r="D50" s="228">
        <v>208</v>
      </c>
      <c r="E50" s="202">
        <v>46</v>
      </c>
      <c r="F50" s="201">
        <v>14</v>
      </c>
      <c r="G50" s="102" t="s">
        <v>28</v>
      </c>
      <c r="H50" s="139">
        <v>52</v>
      </c>
      <c r="I50" s="103"/>
      <c r="J50" s="15"/>
      <c r="K50" s="15"/>
      <c r="L50" s="15"/>
      <c r="M50" s="15">
        <v>25</v>
      </c>
      <c r="N50" s="116">
        <v>16953</v>
      </c>
      <c r="O50" s="180">
        <v>1946</v>
      </c>
      <c r="P50" s="36">
        <f t="shared" si="0"/>
        <v>128.09954218949864</v>
      </c>
      <c r="Q50" s="183">
        <v>1.855787037037037E-2</v>
      </c>
      <c r="R50" s="245">
        <f t="shared" si="1"/>
        <v>93.197553454511166</v>
      </c>
      <c r="S50" s="409">
        <f t="shared" si="2"/>
        <v>221.2970956440098</v>
      </c>
      <c r="T50" s="395" t="str">
        <f t="shared" si="9"/>
        <v>+</v>
      </c>
      <c r="U50" s="246">
        <f t="shared" si="10"/>
        <v>1.7268518518518509E-3</v>
      </c>
      <c r="V50" s="104">
        <f t="shared" si="5"/>
        <v>28653</v>
      </c>
      <c r="W50" s="275" t="str">
        <f t="shared" si="6"/>
        <v>E</v>
      </c>
      <c r="X50" s="283">
        <v>1.6831018518518519E-2</v>
      </c>
      <c r="Y50" s="64"/>
    </row>
    <row r="51" spans="1:25" ht="15" customHeight="1" x14ac:dyDescent="0.2">
      <c r="A51" s="1"/>
      <c r="B51" s="291">
        <v>201</v>
      </c>
      <c r="C51" s="291">
        <v>92</v>
      </c>
      <c r="D51" s="228">
        <v>175</v>
      </c>
      <c r="E51" s="202">
        <v>47</v>
      </c>
      <c r="F51" s="201">
        <v>144</v>
      </c>
      <c r="G51" s="102" t="s">
        <v>147</v>
      </c>
      <c r="H51" s="139">
        <v>35</v>
      </c>
      <c r="I51" s="103"/>
      <c r="J51" s="15"/>
      <c r="K51" s="15"/>
      <c r="L51" s="157"/>
      <c r="M51" s="15">
        <v>15</v>
      </c>
      <c r="N51" s="116">
        <v>18426</v>
      </c>
      <c r="O51" s="16">
        <v>1950</v>
      </c>
      <c r="P51" s="36">
        <f t="shared" si="0"/>
        <v>121.51417152516571</v>
      </c>
      <c r="Q51" s="183">
        <v>1.7421296296296296E-2</v>
      </c>
      <c r="R51" s="245">
        <f t="shared" si="1"/>
        <v>99.738653773063632</v>
      </c>
      <c r="S51" s="409">
        <f t="shared" si="2"/>
        <v>221.25282529822934</v>
      </c>
      <c r="T51" s="395" t="str">
        <f t="shared" si="9"/>
        <v>-</v>
      </c>
      <c r="U51" s="246">
        <f t="shared" si="10"/>
        <v>8.402777777777766E-4</v>
      </c>
      <c r="V51" s="104">
        <f t="shared" si="5"/>
        <v>27180</v>
      </c>
      <c r="W51" s="275" t="str">
        <f t="shared" si="6"/>
        <v>E</v>
      </c>
      <c r="X51" s="283">
        <v>1.8261574074074072E-2</v>
      </c>
      <c r="Y51" s="64"/>
    </row>
    <row r="52" spans="1:25" ht="15" customHeight="1" x14ac:dyDescent="0.2">
      <c r="A52" s="1"/>
      <c r="B52" s="291">
        <v>164</v>
      </c>
      <c r="C52" s="291">
        <v>40</v>
      </c>
      <c r="D52" s="228">
        <v>176</v>
      </c>
      <c r="E52" s="202">
        <v>48</v>
      </c>
      <c r="F52" s="201">
        <v>72</v>
      </c>
      <c r="G52" s="102" t="s">
        <v>86</v>
      </c>
      <c r="H52" s="139">
        <v>42</v>
      </c>
      <c r="I52" s="103"/>
      <c r="J52" s="15"/>
      <c r="K52" s="15"/>
      <c r="L52" s="15"/>
      <c r="M52" s="75">
        <v>16</v>
      </c>
      <c r="N52" s="116">
        <v>18395</v>
      </c>
      <c r="O52" s="191">
        <v>1950</v>
      </c>
      <c r="P52" s="36">
        <f t="shared" si="0"/>
        <v>121.65276384736143</v>
      </c>
      <c r="Q52" s="183">
        <v>1.7478009259259259E-2</v>
      </c>
      <c r="R52" s="245">
        <f t="shared" si="1"/>
        <v>99.412264856964768</v>
      </c>
      <c r="S52" s="409">
        <f t="shared" si="2"/>
        <v>221.06502870432621</v>
      </c>
      <c r="T52" s="395" t="str">
        <f t="shared" si="9"/>
        <v>+</v>
      </c>
      <c r="U52" s="246">
        <f t="shared" si="10"/>
        <v>6.3541666666666607E-4</v>
      </c>
      <c r="V52" s="104">
        <f t="shared" si="5"/>
        <v>27211</v>
      </c>
      <c r="W52" s="275" t="str">
        <f t="shared" si="6"/>
        <v>E</v>
      </c>
      <c r="X52" s="283">
        <v>1.6842592592592593E-2</v>
      </c>
      <c r="Y52" s="64"/>
    </row>
    <row r="53" spans="1:25" ht="15" customHeight="1" x14ac:dyDescent="0.2">
      <c r="A53" s="1"/>
      <c r="B53" s="291">
        <v>10</v>
      </c>
      <c r="C53" s="291">
        <v>74</v>
      </c>
      <c r="D53" s="228">
        <v>9</v>
      </c>
      <c r="E53" s="202">
        <v>49</v>
      </c>
      <c r="F53" s="201">
        <v>232</v>
      </c>
      <c r="G53" s="122" t="s">
        <v>247</v>
      </c>
      <c r="H53" s="139">
        <v>27</v>
      </c>
      <c r="I53" s="124"/>
      <c r="J53" s="16"/>
      <c r="K53" s="87">
        <v>1</v>
      </c>
      <c r="L53" s="87"/>
      <c r="M53" s="87"/>
      <c r="N53" s="116">
        <v>27307</v>
      </c>
      <c r="O53" s="188">
        <v>1974</v>
      </c>
      <c r="P53" s="36">
        <f t="shared" si="0"/>
        <v>81.809706576122423</v>
      </c>
      <c r="Q53" s="183">
        <v>1.074537037037037E-2</v>
      </c>
      <c r="R53" s="245">
        <f t="shared" si="1"/>
        <v>138.15929189669961</v>
      </c>
      <c r="S53" s="409">
        <f t="shared" si="2"/>
        <v>219.96899847282202</v>
      </c>
      <c r="T53" s="395" t="str">
        <f t="shared" si="9"/>
        <v>-</v>
      </c>
      <c r="U53" s="246">
        <f t="shared" si="10"/>
        <v>2.5000000000000022E-4</v>
      </c>
      <c r="V53" s="104">
        <f t="shared" si="5"/>
        <v>18299</v>
      </c>
      <c r="W53" s="275" t="str">
        <f t="shared" si="6"/>
        <v>C</v>
      </c>
      <c r="X53" s="283">
        <v>1.0995370370370371E-2</v>
      </c>
      <c r="Y53" s="64"/>
    </row>
    <row r="54" spans="1:25" ht="15" customHeight="1" x14ac:dyDescent="0.2">
      <c r="A54" s="1"/>
      <c r="B54" s="291">
        <v>15</v>
      </c>
      <c r="C54" s="291">
        <v>51</v>
      </c>
      <c r="D54" s="228">
        <v>23</v>
      </c>
      <c r="E54" s="202">
        <v>50</v>
      </c>
      <c r="F54" s="201">
        <v>194</v>
      </c>
      <c r="G54" s="123" t="s">
        <v>194</v>
      </c>
      <c r="H54" s="139">
        <v>30</v>
      </c>
      <c r="I54" s="126"/>
      <c r="J54" s="16"/>
      <c r="K54" s="143">
        <v>6</v>
      </c>
      <c r="L54" s="11"/>
      <c r="M54" s="68"/>
      <c r="N54" s="116">
        <v>26341</v>
      </c>
      <c r="O54" s="198">
        <v>1972</v>
      </c>
      <c r="P54" s="36">
        <f t="shared" si="0"/>
        <v>86.128422164544418</v>
      </c>
      <c r="Q54" s="183">
        <v>1.1559027777777777E-2</v>
      </c>
      <c r="R54" s="245">
        <f t="shared" si="1"/>
        <v>133.4766101004243</v>
      </c>
      <c r="S54" s="409">
        <f t="shared" si="2"/>
        <v>219.60503226496871</v>
      </c>
      <c r="T54" s="395" t="str">
        <f t="shared" si="9"/>
        <v>+</v>
      </c>
      <c r="U54" s="246">
        <f t="shared" si="10"/>
        <v>3.3912037037036984E-4</v>
      </c>
      <c r="V54" s="104">
        <f t="shared" si="5"/>
        <v>19265</v>
      </c>
      <c r="W54" s="275" t="str">
        <f t="shared" si="6"/>
        <v>C</v>
      </c>
      <c r="X54" s="283">
        <v>1.1219907407407408E-2</v>
      </c>
      <c r="Y54" s="64"/>
    </row>
    <row r="55" spans="1:25" ht="15" customHeight="1" x14ac:dyDescent="0.2">
      <c r="A55" s="1"/>
      <c r="B55" s="291">
        <v>146</v>
      </c>
      <c r="C55" s="291">
        <v>62</v>
      </c>
      <c r="D55" s="228">
        <v>151</v>
      </c>
      <c r="E55" s="202">
        <v>51</v>
      </c>
      <c r="F55" s="201">
        <v>147</v>
      </c>
      <c r="G55" s="102" t="s">
        <v>206</v>
      </c>
      <c r="H55" s="139">
        <v>35</v>
      </c>
      <c r="I55" s="103"/>
      <c r="J55" s="15"/>
      <c r="K55" s="15"/>
      <c r="L55" s="157">
        <v>33</v>
      </c>
      <c r="M55" s="15"/>
      <c r="N55" s="116">
        <v>20435</v>
      </c>
      <c r="O55" s="191">
        <v>1955</v>
      </c>
      <c r="P55" s="36">
        <f t="shared" si="0"/>
        <v>112.53249490286777</v>
      </c>
      <c r="Q55" s="183">
        <v>1.6194444444444445E-2</v>
      </c>
      <c r="R55" s="245">
        <f t="shared" si="1"/>
        <v>106.79931195805914</v>
      </c>
      <c r="S55" s="409">
        <f t="shared" si="2"/>
        <v>219.33180686092692</v>
      </c>
      <c r="T55" s="395" t="str">
        <f t="shared" si="9"/>
        <v>+</v>
      </c>
      <c r="U55" s="246">
        <f t="shared" si="10"/>
        <v>1.0300925925926102E-4</v>
      </c>
      <c r="V55" s="104">
        <f t="shared" si="5"/>
        <v>25171</v>
      </c>
      <c r="W55" s="275" t="str">
        <f t="shared" si="6"/>
        <v>D</v>
      </c>
      <c r="X55" s="283">
        <v>1.6091435185185184E-2</v>
      </c>
      <c r="Y55" s="64"/>
    </row>
    <row r="56" spans="1:25" ht="15" customHeight="1" x14ac:dyDescent="0.2">
      <c r="A56" s="1"/>
      <c r="B56" s="291">
        <v>78</v>
      </c>
      <c r="C56" s="291">
        <v>46</v>
      </c>
      <c r="D56" s="228">
        <v>96</v>
      </c>
      <c r="E56" s="202">
        <v>52</v>
      </c>
      <c r="F56" s="201">
        <v>241</v>
      </c>
      <c r="G56" s="122" t="s">
        <v>259</v>
      </c>
      <c r="H56" s="139">
        <v>26</v>
      </c>
      <c r="I56" s="173"/>
      <c r="J56" s="17"/>
      <c r="K56" s="143"/>
      <c r="L56" s="15">
        <v>12</v>
      </c>
      <c r="M56" s="17"/>
      <c r="N56" s="116">
        <v>23034</v>
      </c>
      <c r="O56" s="188">
        <v>1963</v>
      </c>
      <c r="P56" s="36">
        <f t="shared" si="0"/>
        <v>100.91309343877998</v>
      </c>
      <c r="Q56" s="183">
        <v>1.4195601851851853E-2</v>
      </c>
      <c r="R56" s="245">
        <f t="shared" si="1"/>
        <v>118.30285600097164</v>
      </c>
      <c r="S56" s="409">
        <f t="shared" si="2"/>
        <v>219.21594943975163</v>
      </c>
      <c r="T56" s="395" t="str">
        <f t="shared" si="9"/>
        <v>+</v>
      </c>
      <c r="U56" s="246">
        <f t="shared" si="10"/>
        <v>6.0300925925925973E-4</v>
      </c>
      <c r="V56" s="104">
        <f t="shared" si="5"/>
        <v>22572</v>
      </c>
      <c r="W56" s="275" t="str">
        <f t="shared" si="6"/>
        <v>D</v>
      </c>
      <c r="X56" s="283">
        <v>1.3592592592592594E-2</v>
      </c>
      <c r="Y56" s="64"/>
    </row>
    <row r="57" spans="1:25" ht="15" customHeight="1" x14ac:dyDescent="0.2">
      <c r="A57" s="1"/>
      <c r="B57" s="291">
        <v>5</v>
      </c>
      <c r="C57" s="291">
        <v>25</v>
      </c>
      <c r="D57" s="228">
        <v>26</v>
      </c>
      <c r="E57" s="202">
        <v>53</v>
      </c>
      <c r="F57" s="201">
        <v>175</v>
      </c>
      <c r="G57" s="123" t="s">
        <v>163</v>
      </c>
      <c r="H57" s="139">
        <v>33</v>
      </c>
      <c r="I57" s="106"/>
      <c r="J57" s="16"/>
      <c r="K57" s="143">
        <v>8</v>
      </c>
      <c r="L57" s="16"/>
      <c r="M57" s="16"/>
      <c r="N57" s="116">
        <v>26250</v>
      </c>
      <c r="O57" s="66">
        <v>1971</v>
      </c>
      <c r="P57" s="36">
        <f t="shared" si="0"/>
        <v>86.53525769098998</v>
      </c>
      <c r="Q57" s="183">
        <v>1.1726851851851851E-2</v>
      </c>
      <c r="R57" s="245">
        <f t="shared" si="1"/>
        <v>132.51076534870322</v>
      </c>
      <c r="S57" s="409">
        <f t="shared" si="2"/>
        <v>219.04602303969318</v>
      </c>
      <c r="T57" s="395" t="str">
        <f t="shared" si="9"/>
        <v>+</v>
      </c>
      <c r="U57" s="246">
        <f t="shared" si="10"/>
        <v>1.3506944444444443E-3</v>
      </c>
      <c r="V57" s="104">
        <f t="shared" si="5"/>
        <v>19356</v>
      </c>
      <c r="W57" s="275" t="str">
        <f t="shared" si="6"/>
        <v>C</v>
      </c>
      <c r="X57" s="283">
        <v>1.0376157407407407E-2</v>
      </c>
      <c r="Y57" s="64"/>
    </row>
    <row r="58" spans="1:25" ht="15" customHeight="1" x14ac:dyDescent="0.2">
      <c r="A58" s="1"/>
      <c r="B58" s="291">
        <v>4</v>
      </c>
      <c r="C58" s="291">
        <v>63</v>
      </c>
      <c r="D58" s="228">
        <v>6</v>
      </c>
      <c r="E58" s="202">
        <v>54</v>
      </c>
      <c r="F58" s="201">
        <v>279</v>
      </c>
      <c r="G58" s="122" t="s">
        <v>291</v>
      </c>
      <c r="H58" s="139">
        <v>23</v>
      </c>
      <c r="I58" s="124"/>
      <c r="J58" s="16">
        <v>5</v>
      </c>
      <c r="K58" s="171"/>
      <c r="L58" s="171"/>
      <c r="M58" s="171"/>
      <c r="N58" s="116">
        <v>27967</v>
      </c>
      <c r="O58" s="244">
        <v>1976</v>
      </c>
      <c r="P58" s="36">
        <f t="shared" si="0"/>
        <v>78.85903132937446</v>
      </c>
      <c r="Q58" s="183">
        <v>1.0399305555555556E-2</v>
      </c>
      <c r="R58" s="245">
        <f t="shared" si="1"/>
        <v>140.15093038473137</v>
      </c>
      <c r="S58" s="409">
        <f t="shared" si="2"/>
        <v>219.00996171410583</v>
      </c>
      <c r="T58" s="395" t="str">
        <f t="shared" si="9"/>
        <v>+</v>
      </c>
      <c r="U58" s="246">
        <f t="shared" si="10"/>
        <v>3.8194444444444864E-5</v>
      </c>
      <c r="V58" s="104">
        <f t="shared" si="5"/>
        <v>17639</v>
      </c>
      <c r="W58" s="275" t="str">
        <f t="shared" si="6"/>
        <v>B</v>
      </c>
      <c r="X58" s="283">
        <v>1.0361111111111111E-2</v>
      </c>
      <c r="Y58" s="64"/>
    </row>
    <row r="59" spans="1:25" ht="15" customHeight="1" x14ac:dyDescent="0.2">
      <c r="A59" s="1"/>
      <c r="B59" s="291"/>
      <c r="C59" s="291"/>
      <c r="D59" s="228">
        <v>51</v>
      </c>
      <c r="E59" s="202">
        <v>55</v>
      </c>
      <c r="F59" s="201">
        <v>306</v>
      </c>
      <c r="G59" s="102" t="s">
        <v>330</v>
      </c>
      <c r="H59" s="139">
        <v>21</v>
      </c>
      <c r="I59" s="92"/>
      <c r="J59" s="75"/>
      <c r="K59" s="87">
        <v>21</v>
      </c>
      <c r="L59" s="75"/>
      <c r="M59" s="75"/>
      <c r="N59" s="116">
        <v>24881</v>
      </c>
      <c r="O59" s="199">
        <v>1968</v>
      </c>
      <c r="P59" s="36">
        <f t="shared" si="0"/>
        <v>92.655673467956561</v>
      </c>
      <c r="Q59" s="183">
        <v>1.2834490740740738E-2</v>
      </c>
      <c r="R59" s="245">
        <f t="shared" si="1"/>
        <v>126.13618998734407</v>
      </c>
      <c r="S59" s="409">
        <f t="shared" si="2"/>
        <v>218.79186345530064</v>
      </c>
      <c r="T59" s="395" t="str">
        <f t="shared" si="9"/>
        <v>-</v>
      </c>
      <c r="U59" s="246">
        <f t="shared" si="10"/>
        <v>1.1620370370370413E-3</v>
      </c>
      <c r="V59" s="104">
        <f t="shared" si="5"/>
        <v>20725</v>
      </c>
      <c r="W59" s="275" t="str">
        <f t="shared" si="6"/>
        <v>C</v>
      </c>
      <c r="X59" s="283">
        <v>1.399652777777778E-2</v>
      </c>
      <c r="Y59" s="64"/>
    </row>
    <row r="60" spans="1:25" ht="15" customHeight="1" x14ac:dyDescent="0.2">
      <c r="A60" s="1"/>
      <c r="B60" s="291">
        <v>18</v>
      </c>
      <c r="C60" s="291">
        <v>75</v>
      </c>
      <c r="D60" s="228">
        <v>20</v>
      </c>
      <c r="E60" s="202">
        <v>56</v>
      </c>
      <c r="F60" s="201">
        <v>203</v>
      </c>
      <c r="G60" s="123" t="s">
        <v>190</v>
      </c>
      <c r="H60" s="139">
        <v>29</v>
      </c>
      <c r="I60" s="124"/>
      <c r="J60" s="171"/>
      <c r="K60" s="87">
        <v>5</v>
      </c>
      <c r="L60" s="87"/>
      <c r="M60" s="87"/>
      <c r="N60" s="116">
        <v>26764</v>
      </c>
      <c r="O60" s="188">
        <v>1973</v>
      </c>
      <c r="P60" s="36">
        <f t="shared" si="0"/>
        <v>84.237307574583227</v>
      </c>
      <c r="Q60" s="183">
        <v>1.1474537037037038E-2</v>
      </c>
      <c r="R60" s="245">
        <f t="shared" si="1"/>
        <v>133.96286297542869</v>
      </c>
      <c r="S60" s="409">
        <f t="shared" si="2"/>
        <v>218.20017055001193</v>
      </c>
      <c r="T60" s="395" t="str">
        <f t="shared" si="9"/>
        <v>+</v>
      </c>
      <c r="U60" s="246">
        <f t="shared" si="10"/>
        <v>2.5462962962963243E-5</v>
      </c>
      <c r="V60" s="104">
        <f t="shared" si="5"/>
        <v>18842</v>
      </c>
      <c r="W60" s="275" t="str">
        <f t="shared" si="6"/>
        <v>C</v>
      </c>
      <c r="X60" s="283">
        <v>1.1449074074074075E-2</v>
      </c>
      <c r="Y60" s="64"/>
    </row>
    <row r="61" spans="1:25" ht="15" customHeight="1" x14ac:dyDescent="0.2">
      <c r="A61" s="1"/>
      <c r="B61" s="291">
        <v>45</v>
      </c>
      <c r="C61" s="291">
        <v>66</v>
      </c>
      <c r="D61" s="228">
        <v>45</v>
      </c>
      <c r="E61" s="202">
        <v>57</v>
      </c>
      <c r="F61" s="201">
        <v>193</v>
      </c>
      <c r="G61" s="123" t="s">
        <v>182</v>
      </c>
      <c r="H61" s="139">
        <v>30</v>
      </c>
      <c r="I61" s="127"/>
      <c r="J61" s="87"/>
      <c r="K61" s="87">
        <v>17</v>
      </c>
      <c r="L61" s="80"/>
      <c r="M61" s="80"/>
      <c r="N61" s="116">
        <v>25281</v>
      </c>
      <c r="O61" s="188">
        <v>1969</v>
      </c>
      <c r="P61" s="36">
        <f t="shared" si="0"/>
        <v>90.867385439624471</v>
      </c>
      <c r="Q61" s="183">
        <v>1.2659722222222223E-2</v>
      </c>
      <c r="R61" s="245">
        <f t="shared" si="1"/>
        <v>127.14200072879152</v>
      </c>
      <c r="S61" s="409">
        <f t="shared" si="2"/>
        <v>218.00938616841597</v>
      </c>
      <c r="T61" s="395" t="str">
        <f t="shared" si="9"/>
        <v>+</v>
      </c>
      <c r="U61" s="246">
        <f t="shared" si="10"/>
        <v>1.9328703703703695E-4</v>
      </c>
      <c r="V61" s="104">
        <f t="shared" si="5"/>
        <v>20325</v>
      </c>
      <c r="W61" s="275" t="str">
        <f t="shared" si="6"/>
        <v>C</v>
      </c>
      <c r="X61" s="283">
        <v>1.2466435185185186E-2</v>
      </c>
      <c r="Y61" s="64"/>
    </row>
    <row r="62" spans="1:25" ht="15" customHeight="1" x14ac:dyDescent="0.2">
      <c r="A62" s="1"/>
      <c r="B62" s="291"/>
      <c r="C62" s="291"/>
      <c r="D62" s="228">
        <v>141</v>
      </c>
      <c r="E62" s="202">
        <v>58</v>
      </c>
      <c r="F62" s="201">
        <v>304</v>
      </c>
      <c r="G62" s="102" t="s">
        <v>328</v>
      </c>
      <c r="H62" s="139">
        <v>21</v>
      </c>
      <c r="I62" s="92"/>
      <c r="J62" s="75"/>
      <c r="K62" s="75"/>
      <c r="L62" s="15">
        <v>30</v>
      </c>
      <c r="M62" s="75"/>
      <c r="N62" s="116">
        <v>21437</v>
      </c>
      <c r="O62" s="199">
        <v>1958</v>
      </c>
      <c r="P62" s="36">
        <f t="shared" si="0"/>
        <v>108.05283339189589</v>
      </c>
      <c r="Q62" s="183">
        <v>1.5682870370370371E-2</v>
      </c>
      <c r="R62" s="245">
        <f t="shared" si="1"/>
        <v>109.74347320123653</v>
      </c>
      <c r="S62" s="409">
        <f t="shared" si="2"/>
        <v>217.79630659313241</v>
      </c>
      <c r="T62" s="395" t="str">
        <f t="shared" si="9"/>
        <v>-</v>
      </c>
      <c r="U62" s="246">
        <f t="shared" si="10"/>
        <v>4.2824074074074084E-3</v>
      </c>
      <c r="V62" s="104">
        <f t="shared" si="5"/>
        <v>24169</v>
      </c>
      <c r="W62" s="275" t="str">
        <f t="shared" si="6"/>
        <v>D</v>
      </c>
      <c r="X62" s="283">
        <v>1.996527777777778E-2</v>
      </c>
      <c r="Y62" s="64"/>
    </row>
    <row r="63" spans="1:25" ht="15" customHeight="1" x14ac:dyDescent="0.2">
      <c r="A63" s="1"/>
      <c r="B63" s="291">
        <v>224</v>
      </c>
      <c r="C63" s="291">
        <v>54</v>
      </c>
      <c r="D63" s="228">
        <v>231</v>
      </c>
      <c r="E63" s="202">
        <v>59</v>
      </c>
      <c r="F63" s="201">
        <v>176</v>
      </c>
      <c r="G63" s="123" t="s">
        <v>165</v>
      </c>
      <c r="H63" s="139">
        <v>32</v>
      </c>
      <c r="I63" s="125"/>
      <c r="J63" s="13"/>
      <c r="K63" s="13"/>
      <c r="L63" s="13"/>
      <c r="M63" s="15">
        <v>33</v>
      </c>
      <c r="N63" s="116">
        <v>16212</v>
      </c>
      <c r="O63" s="198">
        <v>1944</v>
      </c>
      <c r="P63" s="36">
        <f t="shared" si="0"/>
        <v>131.41234576198383</v>
      </c>
      <c r="Q63" s="183">
        <v>1.9748842592592592E-2</v>
      </c>
      <c r="R63" s="245">
        <f t="shared" si="1"/>
        <v>86.343386216435334</v>
      </c>
      <c r="S63" s="409">
        <f t="shared" si="2"/>
        <v>217.75573197841916</v>
      </c>
      <c r="T63" s="395" t="str">
        <f t="shared" si="9"/>
        <v>+</v>
      </c>
      <c r="U63" s="246">
        <f t="shared" si="10"/>
        <v>6.481481481481477E-4</v>
      </c>
      <c r="V63" s="104">
        <f t="shared" si="5"/>
        <v>29394</v>
      </c>
      <c r="W63" s="275" t="str">
        <f t="shared" si="6"/>
        <v>E</v>
      </c>
      <c r="X63" s="283">
        <v>1.9100694444444444E-2</v>
      </c>
      <c r="Y63" s="64"/>
    </row>
    <row r="64" spans="1:25" ht="15" customHeight="1" x14ac:dyDescent="0.2">
      <c r="A64" s="1"/>
      <c r="B64" s="291">
        <v>43</v>
      </c>
      <c r="C64" s="291">
        <v>58</v>
      </c>
      <c r="D64" s="228">
        <v>50</v>
      </c>
      <c r="E64" s="202">
        <v>60</v>
      </c>
      <c r="F64" s="201">
        <v>201</v>
      </c>
      <c r="G64" s="123" t="s">
        <v>181</v>
      </c>
      <c r="H64" s="139">
        <v>29</v>
      </c>
      <c r="I64" s="127"/>
      <c r="J64" s="87"/>
      <c r="K64" s="143">
        <v>20</v>
      </c>
      <c r="L64" s="80"/>
      <c r="M64" s="80"/>
      <c r="N64" s="116">
        <v>25221</v>
      </c>
      <c r="O64" s="188">
        <v>1969</v>
      </c>
      <c r="P64" s="36">
        <f t="shared" si="0"/>
        <v>91.135628643874284</v>
      </c>
      <c r="Q64" s="183">
        <v>1.2758101851851852E-2</v>
      </c>
      <c r="R64" s="245">
        <f t="shared" si="1"/>
        <v>126.57581587433432</v>
      </c>
      <c r="S64" s="409">
        <f t="shared" si="2"/>
        <v>217.71144451820862</v>
      </c>
      <c r="T64" s="395" t="str">
        <f t="shared" si="9"/>
        <v>+</v>
      </c>
      <c r="U64" s="246">
        <f t="shared" si="10"/>
        <v>4.6064814814814753E-4</v>
      </c>
      <c r="V64" s="104">
        <f t="shared" si="5"/>
        <v>20385</v>
      </c>
      <c r="W64" s="275" t="str">
        <f t="shared" si="6"/>
        <v>C</v>
      </c>
      <c r="X64" s="283">
        <v>1.2297453703703705E-2</v>
      </c>
      <c r="Y64" s="64"/>
    </row>
    <row r="65" spans="1:25" ht="15" customHeight="1" x14ac:dyDescent="0.2">
      <c r="A65" s="1"/>
      <c r="B65" s="291">
        <v>148</v>
      </c>
      <c r="C65" s="291">
        <v>57</v>
      </c>
      <c r="D65" s="228">
        <v>160</v>
      </c>
      <c r="E65" s="202">
        <v>61</v>
      </c>
      <c r="F65" s="201">
        <v>146</v>
      </c>
      <c r="G65" s="102" t="s">
        <v>211</v>
      </c>
      <c r="H65" s="139">
        <v>35</v>
      </c>
      <c r="I65" s="103"/>
      <c r="J65" s="15"/>
      <c r="K65" s="15"/>
      <c r="L65" s="15">
        <v>38</v>
      </c>
      <c r="M65" s="15"/>
      <c r="N65" s="116">
        <v>20210</v>
      </c>
      <c r="O65" s="189">
        <v>1955</v>
      </c>
      <c r="P65" s="36">
        <f t="shared" si="0"/>
        <v>113.53840691880457</v>
      </c>
      <c r="Q65" s="183">
        <v>1.6673611111111111E-2</v>
      </c>
      <c r="R65" s="245">
        <f t="shared" si="1"/>
        <v>104.04165866693825</v>
      </c>
      <c r="S65" s="409">
        <f t="shared" si="2"/>
        <v>217.58006558574283</v>
      </c>
      <c r="T65" s="395" t="str">
        <f t="shared" si="9"/>
        <v>+</v>
      </c>
      <c r="U65" s="246">
        <f t="shared" si="10"/>
        <v>5.3819444444444531E-4</v>
      </c>
      <c r="V65" s="104">
        <f t="shared" si="5"/>
        <v>25396</v>
      </c>
      <c r="W65" s="275" t="str">
        <f t="shared" si="6"/>
        <v>D</v>
      </c>
      <c r="X65" s="283">
        <v>1.6135416666666666E-2</v>
      </c>
      <c r="Y65" s="64"/>
    </row>
    <row r="66" spans="1:25" ht="15" customHeight="1" x14ac:dyDescent="0.2">
      <c r="A66" s="1"/>
      <c r="B66" s="291">
        <v>136</v>
      </c>
      <c r="C66" s="291">
        <v>48</v>
      </c>
      <c r="D66" s="228">
        <v>164</v>
      </c>
      <c r="E66" s="202">
        <v>62</v>
      </c>
      <c r="F66" s="201">
        <v>63</v>
      </c>
      <c r="G66" s="102" t="s">
        <v>79</v>
      </c>
      <c r="H66" s="139">
        <v>43</v>
      </c>
      <c r="I66" s="106"/>
      <c r="J66" s="16"/>
      <c r="K66" s="16"/>
      <c r="L66" s="157">
        <v>41</v>
      </c>
      <c r="M66" s="16"/>
      <c r="N66" s="116">
        <v>20165</v>
      </c>
      <c r="O66" s="180">
        <v>1955</v>
      </c>
      <c r="P66" s="36">
        <f t="shared" si="0"/>
        <v>113.73958932199193</v>
      </c>
      <c r="Q66" s="183">
        <v>1.676041666666667E-2</v>
      </c>
      <c r="R66" s="245">
        <f t="shared" si="1"/>
        <v>103.54208379535837</v>
      </c>
      <c r="S66" s="409">
        <f t="shared" si="2"/>
        <v>217.28167311735029</v>
      </c>
      <c r="T66" s="395" t="str">
        <f t="shared" si="9"/>
        <v>+</v>
      </c>
      <c r="U66" s="246">
        <f t="shared" si="10"/>
        <v>9.4097222222222499E-4</v>
      </c>
      <c r="V66" s="104">
        <f t="shared" si="5"/>
        <v>25441</v>
      </c>
      <c r="W66" s="275" t="str">
        <f t="shared" si="6"/>
        <v>D</v>
      </c>
      <c r="X66" s="283">
        <v>1.5819444444444445E-2</v>
      </c>
      <c r="Y66" s="64"/>
    </row>
    <row r="67" spans="1:25" ht="15" customHeight="1" x14ac:dyDescent="0.2">
      <c r="A67" s="1"/>
      <c r="B67" s="291">
        <v>145</v>
      </c>
      <c r="C67" s="291">
        <v>55</v>
      </c>
      <c r="D67" s="228">
        <v>162</v>
      </c>
      <c r="E67" s="202">
        <v>63</v>
      </c>
      <c r="F67" s="201">
        <v>111</v>
      </c>
      <c r="G67" s="102" t="s">
        <v>123</v>
      </c>
      <c r="H67" s="139">
        <v>39</v>
      </c>
      <c r="I67" s="103"/>
      <c r="J67" s="15"/>
      <c r="K67" s="15"/>
      <c r="L67" s="15">
        <v>40</v>
      </c>
      <c r="M67" s="15"/>
      <c r="N67" s="116">
        <v>20192</v>
      </c>
      <c r="O67" s="191">
        <v>1955</v>
      </c>
      <c r="P67" s="36">
        <f t="shared" si="0"/>
        <v>113.61887988007953</v>
      </c>
      <c r="Q67" s="183">
        <v>1.6743055555555556E-2</v>
      </c>
      <c r="R67" s="245">
        <f t="shared" si="1"/>
        <v>103.64199876967436</v>
      </c>
      <c r="S67" s="409">
        <f t="shared" si="2"/>
        <v>217.26087864975389</v>
      </c>
      <c r="T67" s="395" t="str">
        <f t="shared" si="9"/>
        <v>+</v>
      </c>
      <c r="U67" s="246">
        <f t="shared" si="10"/>
        <v>6.8518518518518451E-4</v>
      </c>
      <c r="V67" s="104">
        <f t="shared" si="5"/>
        <v>25414</v>
      </c>
      <c r="W67" s="275" t="str">
        <f t="shared" si="6"/>
        <v>D</v>
      </c>
      <c r="X67" s="283">
        <v>1.6057870370370372E-2</v>
      </c>
      <c r="Y67" s="64"/>
    </row>
    <row r="68" spans="1:25" ht="15" customHeight="1" x14ac:dyDescent="0.2">
      <c r="A68" s="1"/>
      <c r="B68" s="291">
        <v>16</v>
      </c>
      <c r="C68" s="291">
        <v>73</v>
      </c>
      <c r="D68" s="228">
        <v>24</v>
      </c>
      <c r="E68" s="202">
        <v>64</v>
      </c>
      <c r="F68" s="201">
        <v>278</v>
      </c>
      <c r="G68" s="122" t="s">
        <v>290</v>
      </c>
      <c r="H68" s="139">
        <v>23</v>
      </c>
      <c r="I68" s="124"/>
      <c r="J68" s="16"/>
      <c r="K68" s="87">
        <v>7</v>
      </c>
      <c r="L68" s="171"/>
      <c r="M68" s="171"/>
      <c r="N68" s="116">
        <v>26879</v>
      </c>
      <c r="O68" s="244">
        <v>1973</v>
      </c>
      <c r="P68" s="36">
        <f t="shared" si="0"/>
        <v>83.723174766437751</v>
      </c>
      <c r="Q68" s="183">
        <v>1.1571759259259261E-2</v>
      </c>
      <c r="R68" s="245">
        <f t="shared" si="1"/>
        <v>133.40333911925921</v>
      </c>
      <c r="S68" s="409">
        <f t="shared" si="2"/>
        <v>217.12651388569697</v>
      </c>
      <c r="T68" s="395" t="str">
        <f t="shared" si="9"/>
        <v>+</v>
      </c>
      <c r="U68" s="246">
        <f t="shared" si="10"/>
        <v>2.6851851851852036E-4</v>
      </c>
      <c r="V68" s="104">
        <f t="shared" si="5"/>
        <v>18727</v>
      </c>
      <c r="W68" s="275" t="str">
        <f t="shared" si="6"/>
        <v>C</v>
      </c>
      <c r="X68" s="283">
        <v>1.130324074074074E-2</v>
      </c>
      <c r="Y68" s="64"/>
    </row>
    <row r="69" spans="1:25" ht="15" customHeight="1" x14ac:dyDescent="0.2">
      <c r="A69" s="1"/>
      <c r="B69" s="291"/>
      <c r="C69" s="291"/>
      <c r="D69" s="228">
        <v>7</v>
      </c>
      <c r="E69" s="202">
        <v>65</v>
      </c>
      <c r="F69" s="201">
        <v>313</v>
      </c>
      <c r="G69" s="102" t="s">
        <v>335</v>
      </c>
      <c r="H69" s="139">
        <v>21</v>
      </c>
      <c r="I69" s="92"/>
      <c r="J69" s="16">
        <v>6</v>
      </c>
      <c r="K69" s="75"/>
      <c r="L69" s="75"/>
      <c r="M69" s="75"/>
      <c r="N69" s="116">
        <v>28305</v>
      </c>
      <c r="O69" s="199">
        <v>1977</v>
      </c>
      <c r="P69" s="36">
        <f t="shared" ref="P69:P132" si="11">V69/V$313*100</f>
        <v>77.347927945433852</v>
      </c>
      <c r="Q69" s="183">
        <v>1.0525462962962964E-2</v>
      </c>
      <c r="R69" s="245">
        <f t="shared" ref="R69:R132" si="12">200-Q69/Q$313*100</f>
        <v>139.42488157136864</v>
      </c>
      <c r="S69" s="409">
        <f t="shared" ref="S69:S132" si="13">P69+R69</f>
        <v>216.77280951680251</v>
      </c>
      <c r="T69" s="395" t="str">
        <f t="shared" si="9"/>
        <v>-</v>
      </c>
      <c r="U69" s="246">
        <f t="shared" si="10"/>
        <v>4.8726851851851535E-4</v>
      </c>
      <c r="V69" s="104">
        <f t="shared" ref="V69:V132" si="14">G$3-N69</f>
        <v>17301</v>
      </c>
      <c r="W69" s="275" t="str">
        <f t="shared" ref="W69:W132" si="15">IF(O69&lt;=1954,"E",IF(O69&lt;=1964,"D",IF(O69&lt;=1974,"C",IF(O69&lt;=1984,"B","A"))))</f>
        <v>B</v>
      </c>
      <c r="X69" s="283">
        <v>1.1012731481481479E-2</v>
      </c>
      <c r="Y69" s="64"/>
    </row>
    <row r="70" spans="1:25" ht="15" customHeight="1" x14ac:dyDescent="0.2">
      <c r="A70" s="1"/>
      <c r="B70" s="291">
        <v>95</v>
      </c>
      <c r="C70" s="291">
        <v>64</v>
      </c>
      <c r="D70" s="228">
        <v>119</v>
      </c>
      <c r="E70" s="202">
        <v>66</v>
      </c>
      <c r="F70" s="201">
        <v>170</v>
      </c>
      <c r="G70" s="123" t="s">
        <v>161</v>
      </c>
      <c r="H70" s="139">
        <v>33</v>
      </c>
      <c r="I70" s="106"/>
      <c r="J70" s="16"/>
      <c r="K70" s="142"/>
      <c r="L70" s="157">
        <v>19</v>
      </c>
      <c r="M70" s="16"/>
      <c r="N70" s="116">
        <v>22919</v>
      </c>
      <c r="O70" s="66">
        <v>1962</v>
      </c>
      <c r="P70" s="36">
        <f t="shared" si="11"/>
        <v>101.42722624692549</v>
      </c>
      <c r="Q70" s="183">
        <v>1.4759259259259258E-2</v>
      </c>
      <c r="R70" s="245">
        <f t="shared" si="12"/>
        <v>115.05894983484636</v>
      </c>
      <c r="S70" s="409">
        <f t="shared" si="13"/>
        <v>216.48617608177184</v>
      </c>
      <c r="T70" s="395" t="str">
        <f t="shared" si="9"/>
        <v>+</v>
      </c>
      <c r="U70" s="246">
        <f t="shared" si="10"/>
        <v>4.9537037037036998E-4</v>
      </c>
      <c r="V70" s="104">
        <f t="shared" si="14"/>
        <v>22687</v>
      </c>
      <c r="W70" s="275" t="str">
        <f t="shared" si="15"/>
        <v>D</v>
      </c>
      <c r="X70" s="283">
        <v>1.4263888888888888E-2</v>
      </c>
      <c r="Y70" s="64"/>
    </row>
    <row r="71" spans="1:25" ht="15" customHeight="1" x14ac:dyDescent="0.2">
      <c r="A71" s="1"/>
      <c r="B71" s="291">
        <v>221</v>
      </c>
      <c r="C71" s="291">
        <v>56</v>
      </c>
      <c r="D71" s="228">
        <v>232</v>
      </c>
      <c r="E71" s="202">
        <v>67</v>
      </c>
      <c r="F71" s="201">
        <v>10</v>
      </c>
      <c r="G71" s="102" t="s">
        <v>27</v>
      </c>
      <c r="H71" s="139">
        <v>53</v>
      </c>
      <c r="I71" s="103"/>
      <c r="J71" s="15"/>
      <c r="K71" s="15"/>
      <c r="L71" s="15"/>
      <c r="M71" s="75">
        <v>34</v>
      </c>
      <c r="N71" s="116">
        <v>16368</v>
      </c>
      <c r="O71" s="180">
        <v>1944</v>
      </c>
      <c r="P71" s="36">
        <f t="shared" si="11"/>
        <v>130.71491343093433</v>
      </c>
      <c r="Q71" s="183">
        <v>1.9869212962962964E-2</v>
      </c>
      <c r="R71" s="245">
        <f t="shared" si="12"/>
        <v>85.650642394511237</v>
      </c>
      <c r="S71" s="409">
        <f t="shared" si="13"/>
        <v>216.36555582544557</v>
      </c>
      <c r="T71" s="395" t="str">
        <f t="shared" si="9"/>
        <v>+</v>
      </c>
      <c r="U71" s="246">
        <f t="shared" si="10"/>
        <v>8.3796296296296049E-4</v>
      </c>
      <c r="V71" s="104">
        <f t="shared" si="14"/>
        <v>29238</v>
      </c>
      <c r="W71" s="275" t="str">
        <f t="shared" si="15"/>
        <v>E</v>
      </c>
      <c r="X71" s="283">
        <v>1.9031250000000003E-2</v>
      </c>
      <c r="Y71" s="64"/>
    </row>
    <row r="72" spans="1:25" ht="15" customHeight="1" x14ac:dyDescent="0.2">
      <c r="A72" s="1"/>
      <c r="B72" s="291">
        <v>41</v>
      </c>
      <c r="C72" s="291">
        <v>95</v>
      </c>
      <c r="D72" s="228">
        <v>34</v>
      </c>
      <c r="E72" s="202">
        <v>68</v>
      </c>
      <c r="F72" s="201">
        <v>195</v>
      </c>
      <c r="G72" s="123" t="s">
        <v>184</v>
      </c>
      <c r="H72" s="139">
        <v>30</v>
      </c>
      <c r="I72" s="127"/>
      <c r="J72" s="16"/>
      <c r="K72" s="87">
        <v>11</v>
      </c>
      <c r="L72" s="80"/>
      <c r="M72" s="80"/>
      <c r="N72" s="116">
        <v>26356</v>
      </c>
      <c r="O72" s="188">
        <v>1972</v>
      </c>
      <c r="P72" s="36">
        <f t="shared" si="11"/>
        <v>86.061361363481964</v>
      </c>
      <c r="Q72" s="183">
        <v>1.2164351851851852E-2</v>
      </c>
      <c r="R72" s="245">
        <f t="shared" si="12"/>
        <v>129.99290799594064</v>
      </c>
      <c r="S72" s="409">
        <f t="shared" si="13"/>
        <v>216.05426935942262</v>
      </c>
      <c r="T72" s="395" t="str">
        <f t="shared" si="9"/>
        <v>-</v>
      </c>
      <c r="U72" s="246">
        <f t="shared" si="10"/>
        <v>1.2037037037037138E-4</v>
      </c>
      <c r="V72" s="104">
        <f t="shared" si="14"/>
        <v>19250</v>
      </c>
      <c r="W72" s="275" t="str">
        <f t="shared" si="15"/>
        <v>C</v>
      </c>
      <c r="X72" s="283">
        <v>1.2284722222222223E-2</v>
      </c>
      <c r="Y72" s="64"/>
    </row>
    <row r="73" spans="1:25" ht="15" customHeight="1" x14ac:dyDescent="0.2">
      <c r="A73" s="1"/>
      <c r="B73" s="291">
        <v>73</v>
      </c>
      <c r="C73" s="291">
        <v>50</v>
      </c>
      <c r="D73" s="228">
        <v>107</v>
      </c>
      <c r="E73" s="202">
        <v>69</v>
      </c>
      <c r="F73" s="201">
        <v>228</v>
      </c>
      <c r="G73" s="122" t="s">
        <v>243</v>
      </c>
      <c r="H73" s="139">
        <v>27</v>
      </c>
      <c r="I73" s="124"/>
      <c r="J73" s="87"/>
      <c r="K73" s="143"/>
      <c r="L73" s="157">
        <v>15</v>
      </c>
      <c r="M73" s="87"/>
      <c r="N73" s="116">
        <v>23380</v>
      </c>
      <c r="O73" s="188">
        <v>1964</v>
      </c>
      <c r="P73" s="36">
        <f t="shared" si="11"/>
        <v>99.366224294272726</v>
      </c>
      <c r="Q73" s="183">
        <v>1.4495370370370372E-2</v>
      </c>
      <c r="R73" s="245">
        <f t="shared" si="12"/>
        <v>116.57765744444916</v>
      </c>
      <c r="S73" s="409">
        <f t="shared" si="13"/>
        <v>215.94388173872187</v>
      </c>
      <c r="T73" s="395" t="str">
        <f t="shared" si="9"/>
        <v>+</v>
      </c>
      <c r="U73" s="246">
        <f t="shared" si="10"/>
        <v>1.0405092592592601E-3</v>
      </c>
      <c r="V73" s="104">
        <f t="shared" si="14"/>
        <v>22226</v>
      </c>
      <c r="W73" s="275" t="str">
        <f t="shared" si="15"/>
        <v>D</v>
      </c>
      <c r="X73" s="283">
        <v>1.3454861111111112E-2</v>
      </c>
      <c r="Y73" s="64"/>
    </row>
    <row r="74" spans="1:25" ht="15" customHeight="1" x14ac:dyDescent="0.2">
      <c r="A74" s="1"/>
      <c r="B74" s="291">
        <v>175</v>
      </c>
      <c r="C74" s="291">
        <v>65</v>
      </c>
      <c r="D74" s="228">
        <v>191</v>
      </c>
      <c r="E74" s="202">
        <v>70</v>
      </c>
      <c r="F74" s="201">
        <v>61</v>
      </c>
      <c r="G74" s="102" t="s">
        <v>77</v>
      </c>
      <c r="H74" s="139">
        <v>43</v>
      </c>
      <c r="I74" s="106"/>
      <c r="J74" s="16"/>
      <c r="K74" s="16"/>
      <c r="L74" s="157"/>
      <c r="M74" s="75">
        <v>20</v>
      </c>
      <c r="N74" s="116">
        <v>18986</v>
      </c>
      <c r="O74" s="180">
        <v>1951</v>
      </c>
      <c r="P74" s="36">
        <f t="shared" si="11"/>
        <v>119.01056828550078</v>
      </c>
      <c r="Q74" s="183">
        <v>1.7913194444444443E-2</v>
      </c>
      <c r="R74" s="245">
        <f t="shared" si="12"/>
        <v>96.907729500777691</v>
      </c>
      <c r="S74" s="409">
        <f t="shared" si="13"/>
        <v>215.91829778627846</v>
      </c>
      <c r="T74" s="395" t="str">
        <f t="shared" si="9"/>
        <v>+</v>
      </c>
      <c r="U74" s="246">
        <f t="shared" si="10"/>
        <v>6.03009259259258E-4</v>
      </c>
      <c r="V74" s="104">
        <f t="shared" si="14"/>
        <v>26620</v>
      </c>
      <c r="W74" s="275" t="str">
        <f t="shared" si="15"/>
        <v>E</v>
      </c>
      <c r="X74" s="283">
        <v>1.7310185185185185E-2</v>
      </c>
      <c r="Y74" s="64"/>
    </row>
    <row r="75" spans="1:25" ht="15" customHeight="1" x14ac:dyDescent="0.2">
      <c r="A75" s="1"/>
      <c r="B75" s="291">
        <v>79</v>
      </c>
      <c r="C75" s="291">
        <v>86</v>
      </c>
      <c r="D75" s="228">
        <v>84</v>
      </c>
      <c r="E75" s="202">
        <v>71</v>
      </c>
      <c r="F75" s="201">
        <v>107</v>
      </c>
      <c r="G75" s="102" t="s">
        <v>120</v>
      </c>
      <c r="H75" s="139">
        <v>40</v>
      </c>
      <c r="I75" s="103"/>
      <c r="J75" s="16"/>
      <c r="K75" s="87">
        <v>29</v>
      </c>
      <c r="L75" s="15"/>
      <c r="M75" s="15"/>
      <c r="N75" s="116">
        <v>24216</v>
      </c>
      <c r="O75" s="191">
        <v>1966</v>
      </c>
      <c r="P75" s="36">
        <f t="shared" si="11"/>
        <v>95.628702315058661</v>
      </c>
      <c r="Q75" s="183">
        <v>1.3854166666666666E-2</v>
      </c>
      <c r="R75" s="245">
        <f t="shared" si="12"/>
        <v>120.26785049585249</v>
      </c>
      <c r="S75" s="409">
        <f t="shared" si="13"/>
        <v>215.89655281091115</v>
      </c>
      <c r="T75" s="395" t="str">
        <f t="shared" si="9"/>
        <v>+</v>
      </c>
      <c r="U75" s="246">
        <f t="shared" si="10"/>
        <v>1.8981481481481453E-4</v>
      </c>
      <c r="V75" s="104">
        <f t="shared" si="14"/>
        <v>21390</v>
      </c>
      <c r="W75" s="275" t="str">
        <f t="shared" si="15"/>
        <v>C</v>
      </c>
      <c r="X75" s="283">
        <v>1.3664351851851851E-2</v>
      </c>
      <c r="Y75" s="64"/>
    </row>
    <row r="76" spans="1:25" ht="15" customHeight="1" x14ac:dyDescent="0.2">
      <c r="A76" s="1"/>
      <c r="B76" s="291">
        <v>61</v>
      </c>
      <c r="C76" s="291">
        <v>79</v>
      </c>
      <c r="D76" s="228">
        <v>65</v>
      </c>
      <c r="E76" s="202">
        <v>72</v>
      </c>
      <c r="F76" s="201">
        <v>130</v>
      </c>
      <c r="G76" s="102" t="s">
        <v>142</v>
      </c>
      <c r="H76" s="139">
        <v>37</v>
      </c>
      <c r="I76" s="103"/>
      <c r="J76" s="16"/>
      <c r="K76" s="143">
        <v>24</v>
      </c>
      <c r="L76" s="15"/>
      <c r="M76" s="15"/>
      <c r="N76" s="116">
        <v>24930</v>
      </c>
      <c r="O76" s="197">
        <v>1968</v>
      </c>
      <c r="P76" s="36">
        <f t="shared" si="11"/>
        <v>92.436608184485877</v>
      </c>
      <c r="Q76" s="183">
        <v>1.334722222222222E-2</v>
      </c>
      <c r="R76" s="245">
        <f t="shared" si="12"/>
        <v>123.18536774587895</v>
      </c>
      <c r="S76" s="409">
        <f t="shared" si="13"/>
        <v>215.62197593036484</v>
      </c>
      <c r="T76" s="395" t="str">
        <f t="shared" ref="T76:T101" si="16">IF(X76&lt;Q76,"+","-")</f>
        <v>+</v>
      </c>
      <c r="U76" s="246">
        <f t="shared" ref="U76:U101" si="17">IF(X76&gt;Q76,X76-Q76,Q76-X76)</f>
        <v>3.5648148148148019E-4</v>
      </c>
      <c r="V76" s="104">
        <f t="shared" si="14"/>
        <v>20676</v>
      </c>
      <c r="W76" s="275" t="str">
        <f t="shared" si="15"/>
        <v>C</v>
      </c>
      <c r="X76" s="283">
        <v>1.299074074074074E-2</v>
      </c>
      <c r="Y76" s="64"/>
    </row>
    <row r="77" spans="1:25" ht="15" customHeight="1" x14ac:dyDescent="0.2">
      <c r="A77" s="1"/>
      <c r="B77" s="291">
        <v>36</v>
      </c>
      <c r="C77" s="291">
        <v>76</v>
      </c>
      <c r="D77" s="228">
        <v>47</v>
      </c>
      <c r="E77" s="202">
        <v>73</v>
      </c>
      <c r="F77" s="201">
        <v>155</v>
      </c>
      <c r="G77" s="102" t="s">
        <v>149</v>
      </c>
      <c r="H77" s="139">
        <v>35</v>
      </c>
      <c r="I77" s="103"/>
      <c r="J77" s="87"/>
      <c r="K77" s="143">
        <v>18</v>
      </c>
      <c r="L77" s="15"/>
      <c r="M77" s="15"/>
      <c r="N77" s="116">
        <v>25777</v>
      </c>
      <c r="O77" s="16">
        <v>1970</v>
      </c>
      <c r="P77" s="36">
        <f t="shared" si="11"/>
        <v>88.649908284492668</v>
      </c>
      <c r="Q77" s="183">
        <v>1.2712962962962961E-2</v>
      </c>
      <c r="R77" s="245">
        <f t="shared" si="12"/>
        <v>126.83559480755588</v>
      </c>
      <c r="S77" s="409">
        <f t="shared" si="13"/>
        <v>215.48550309204853</v>
      </c>
      <c r="T77" s="395" t="str">
        <f t="shared" si="16"/>
        <v>+</v>
      </c>
      <c r="U77" s="246">
        <f t="shared" si="17"/>
        <v>4.9074074074073777E-4</v>
      </c>
      <c r="V77" s="104">
        <f t="shared" si="14"/>
        <v>19829</v>
      </c>
      <c r="W77" s="275" t="str">
        <f t="shared" si="15"/>
        <v>C</v>
      </c>
      <c r="X77" s="283">
        <v>1.2222222222222223E-2</v>
      </c>
      <c r="Y77" s="64"/>
    </row>
    <row r="78" spans="1:25" ht="15" customHeight="1" x14ac:dyDescent="0.2">
      <c r="A78" s="1"/>
      <c r="B78" s="291">
        <v>144</v>
      </c>
      <c r="C78" s="291">
        <v>83</v>
      </c>
      <c r="D78" s="228">
        <v>154</v>
      </c>
      <c r="E78" s="202">
        <v>74</v>
      </c>
      <c r="F78" s="201">
        <v>97</v>
      </c>
      <c r="G78" s="102" t="s">
        <v>112</v>
      </c>
      <c r="H78" s="139">
        <v>40</v>
      </c>
      <c r="I78" s="103"/>
      <c r="J78" s="15"/>
      <c r="K78" s="16"/>
      <c r="L78" s="157">
        <v>35</v>
      </c>
      <c r="M78" s="15"/>
      <c r="N78" s="116">
        <v>21177</v>
      </c>
      <c r="O78" s="191">
        <v>1957</v>
      </c>
      <c r="P78" s="36">
        <f t="shared" si="11"/>
        <v>109.21522061031175</v>
      </c>
      <c r="Q78" s="183">
        <v>1.6300925925925924E-2</v>
      </c>
      <c r="R78" s="245">
        <f t="shared" si="12"/>
        <v>106.18650011558786</v>
      </c>
      <c r="S78" s="409">
        <f t="shared" si="13"/>
        <v>215.40172072589962</v>
      </c>
      <c r="T78" s="395" t="str">
        <f t="shared" si="16"/>
        <v>+</v>
      </c>
      <c r="U78" s="246">
        <f t="shared" si="17"/>
        <v>3.7268518518518423E-4</v>
      </c>
      <c r="V78" s="104">
        <f t="shared" si="14"/>
        <v>24429</v>
      </c>
      <c r="W78" s="275" t="str">
        <f t="shared" si="15"/>
        <v>D</v>
      </c>
      <c r="X78" s="283">
        <v>1.5928240740740739E-2</v>
      </c>
      <c r="Y78" s="64"/>
    </row>
    <row r="79" spans="1:25" ht="15" customHeight="1" x14ac:dyDescent="0.2">
      <c r="A79" s="1"/>
      <c r="B79" s="291">
        <v>88</v>
      </c>
      <c r="C79" s="291">
        <v>61</v>
      </c>
      <c r="D79" s="228">
        <v>120</v>
      </c>
      <c r="E79" s="202">
        <v>75</v>
      </c>
      <c r="F79" s="201">
        <v>137</v>
      </c>
      <c r="G79" s="102" t="s">
        <v>144</v>
      </c>
      <c r="H79" s="139">
        <v>36</v>
      </c>
      <c r="I79" s="103"/>
      <c r="J79" s="15"/>
      <c r="K79" s="171"/>
      <c r="L79" s="15">
        <v>20</v>
      </c>
      <c r="M79" s="15"/>
      <c r="N79" s="116">
        <v>23112</v>
      </c>
      <c r="O79" s="180">
        <v>1963</v>
      </c>
      <c r="P79" s="36">
        <f t="shared" si="11"/>
        <v>100.56437727325525</v>
      </c>
      <c r="Q79" s="183">
        <v>1.4799768518518519E-2</v>
      </c>
      <c r="R79" s="245">
        <f t="shared" si="12"/>
        <v>114.82581489477575</v>
      </c>
      <c r="S79" s="409">
        <f t="shared" si="13"/>
        <v>215.39019216803098</v>
      </c>
      <c r="T79" s="395" t="str">
        <f t="shared" si="16"/>
        <v>+</v>
      </c>
      <c r="U79" s="246">
        <f t="shared" si="17"/>
        <v>7.7777777777778001E-4</v>
      </c>
      <c r="V79" s="104">
        <f t="shared" si="14"/>
        <v>22494</v>
      </c>
      <c r="W79" s="275" t="str">
        <f t="shared" si="15"/>
        <v>D</v>
      </c>
      <c r="X79" s="283">
        <v>1.4021990740740739E-2</v>
      </c>
      <c r="Y79" s="64"/>
    </row>
    <row r="80" spans="1:25" ht="15" customHeight="1" x14ac:dyDescent="0.2">
      <c r="A80" s="1"/>
      <c r="B80" s="291">
        <v>30</v>
      </c>
      <c r="C80" s="291">
        <v>71</v>
      </c>
      <c r="D80" s="228">
        <v>42</v>
      </c>
      <c r="E80" s="202">
        <v>76</v>
      </c>
      <c r="F80" s="201">
        <v>213</v>
      </c>
      <c r="G80" s="123" t="s">
        <v>216</v>
      </c>
      <c r="H80" s="139">
        <v>28</v>
      </c>
      <c r="I80" s="124"/>
      <c r="J80" s="16"/>
      <c r="K80" s="143">
        <v>14</v>
      </c>
      <c r="L80" s="87"/>
      <c r="M80" s="87"/>
      <c r="N80" s="116">
        <v>26079</v>
      </c>
      <c r="O80" s="188">
        <v>1971</v>
      </c>
      <c r="P80" s="36">
        <f t="shared" si="11"/>
        <v>87.299750823101945</v>
      </c>
      <c r="Q80" s="183">
        <v>1.2553240740740742E-2</v>
      </c>
      <c r="R80" s="245">
        <f t="shared" si="12"/>
        <v>127.75481257126282</v>
      </c>
      <c r="S80" s="409">
        <f t="shared" si="13"/>
        <v>215.05456339436478</v>
      </c>
      <c r="T80" s="395" t="str">
        <f t="shared" si="16"/>
        <v>+</v>
      </c>
      <c r="U80" s="246">
        <f t="shared" si="17"/>
        <v>6.666666666666661E-4</v>
      </c>
      <c r="V80" s="104">
        <f t="shared" si="14"/>
        <v>19527</v>
      </c>
      <c r="W80" s="275" t="str">
        <f t="shared" si="15"/>
        <v>C</v>
      </c>
      <c r="X80" s="283">
        <v>1.1886574074074075E-2</v>
      </c>
      <c r="Y80" s="64"/>
    </row>
    <row r="81" spans="1:25" ht="15" customHeight="1" x14ac:dyDescent="0.2">
      <c r="A81" s="1"/>
      <c r="B81" s="291">
        <v>210</v>
      </c>
      <c r="C81" s="291">
        <v>119</v>
      </c>
      <c r="D81" s="228">
        <v>194</v>
      </c>
      <c r="E81" s="202">
        <v>77</v>
      </c>
      <c r="F81" s="201">
        <v>12</v>
      </c>
      <c r="G81" s="102" t="s">
        <v>29</v>
      </c>
      <c r="H81" s="139">
        <v>53</v>
      </c>
      <c r="I81" s="103"/>
      <c r="J81" s="15"/>
      <c r="K81" s="15"/>
      <c r="L81" s="157"/>
      <c r="M81" s="15">
        <v>21</v>
      </c>
      <c r="N81" s="116">
        <v>19105</v>
      </c>
      <c r="O81" s="180">
        <v>1952</v>
      </c>
      <c r="P81" s="36">
        <f t="shared" si="11"/>
        <v>118.47855259707198</v>
      </c>
      <c r="Q81" s="183">
        <v>1.8019675925925929E-2</v>
      </c>
      <c r="R81" s="245">
        <f t="shared" si="12"/>
        <v>96.29491765830636</v>
      </c>
      <c r="S81" s="409">
        <f t="shared" si="13"/>
        <v>214.77347025537836</v>
      </c>
      <c r="T81" s="395" t="str">
        <f t="shared" si="16"/>
        <v>-</v>
      </c>
      <c r="U81" s="246">
        <f t="shared" si="17"/>
        <v>4.675925925925889E-4</v>
      </c>
      <c r="V81" s="104">
        <f t="shared" si="14"/>
        <v>26501</v>
      </c>
      <c r="W81" s="275" t="str">
        <f t="shared" si="15"/>
        <v>E</v>
      </c>
      <c r="X81" s="283">
        <v>1.8487268518518517E-2</v>
      </c>
      <c r="Y81" s="64"/>
    </row>
    <row r="82" spans="1:25" ht="15" customHeight="1" x14ac:dyDescent="0.2">
      <c r="A82" s="1"/>
      <c r="B82" s="291">
        <v>1</v>
      </c>
      <c r="C82" s="291">
        <v>98</v>
      </c>
      <c r="D82" s="228">
        <v>1</v>
      </c>
      <c r="E82" s="202">
        <v>78</v>
      </c>
      <c r="F82" s="201">
        <v>300</v>
      </c>
      <c r="G82" s="122" t="s">
        <v>321</v>
      </c>
      <c r="H82" s="139">
        <v>22</v>
      </c>
      <c r="I82" s="124"/>
      <c r="J82" s="16">
        <v>1</v>
      </c>
      <c r="K82" s="171"/>
      <c r="L82" s="171"/>
      <c r="M82" s="171"/>
      <c r="N82" s="116">
        <v>30417</v>
      </c>
      <c r="O82" s="244">
        <v>1983</v>
      </c>
      <c r="P82" s="36">
        <f t="shared" si="11"/>
        <v>67.905767155840394</v>
      </c>
      <c r="Q82" s="183">
        <v>9.2361111111111116E-3</v>
      </c>
      <c r="R82" s="245">
        <f t="shared" si="12"/>
        <v>146.84523366390164</v>
      </c>
      <c r="S82" s="409">
        <f t="shared" si="13"/>
        <v>214.75100081974205</v>
      </c>
      <c r="T82" s="395" t="str">
        <f t="shared" si="16"/>
        <v>-</v>
      </c>
      <c r="U82" s="246">
        <f t="shared" si="17"/>
        <v>1.8518518518516672E-5</v>
      </c>
      <c r="V82" s="104">
        <f t="shared" si="14"/>
        <v>15189</v>
      </c>
      <c r="W82" s="275" t="str">
        <f t="shared" si="15"/>
        <v>B</v>
      </c>
      <c r="X82" s="283">
        <v>9.2546296296296283E-3</v>
      </c>
      <c r="Y82" s="64"/>
    </row>
    <row r="83" spans="1:25" ht="15" customHeight="1" x14ac:dyDescent="0.2">
      <c r="A83" s="1"/>
      <c r="B83" s="291">
        <v>295</v>
      </c>
      <c r="C83" s="291">
        <v>297</v>
      </c>
      <c r="D83" s="228">
        <v>185</v>
      </c>
      <c r="E83" s="202">
        <v>79</v>
      </c>
      <c r="F83" s="201">
        <v>207</v>
      </c>
      <c r="G83" s="122" t="s">
        <v>229</v>
      </c>
      <c r="H83" s="139">
        <v>28</v>
      </c>
      <c r="I83" s="124"/>
      <c r="J83" s="87"/>
      <c r="K83" s="87"/>
      <c r="L83" s="157"/>
      <c r="M83" s="75">
        <v>18</v>
      </c>
      <c r="N83" s="116">
        <v>19495</v>
      </c>
      <c r="O83" s="188">
        <v>1953</v>
      </c>
      <c r="P83" s="36">
        <f t="shared" si="11"/>
        <v>116.73497176944818</v>
      </c>
      <c r="Q83" s="183">
        <v>1.7731481481481483E-2</v>
      </c>
      <c r="R83" s="245">
        <f t="shared" si="12"/>
        <v>97.953506231951536</v>
      </c>
      <c r="S83" s="409">
        <f t="shared" si="13"/>
        <v>214.68847800139972</v>
      </c>
      <c r="T83" s="395" t="str">
        <f t="shared" si="16"/>
        <v>-</v>
      </c>
      <c r="U83" s="246">
        <f t="shared" si="17"/>
        <v>1.2966435185185185E-2</v>
      </c>
      <c r="V83" s="104">
        <f t="shared" si="14"/>
        <v>26111</v>
      </c>
      <c r="W83" s="275" t="str">
        <f t="shared" si="15"/>
        <v>E</v>
      </c>
      <c r="X83" s="283">
        <v>3.0697916666666668E-2</v>
      </c>
      <c r="Y83" s="64"/>
    </row>
    <row r="84" spans="1:25" ht="15" customHeight="1" x14ac:dyDescent="0.2">
      <c r="A84" s="1"/>
      <c r="B84" s="291">
        <v>205</v>
      </c>
      <c r="C84" s="291">
        <v>101</v>
      </c>
      <c r="D84" s="228">
        <v>201</v>
      </c>
      <c r="E84" s="202">
        <v>80</v>
      </c>
      <c r="F84" s="201">
        <v>109</v>
      </c>
      <c r="G84" s="102" t="s">
        <v>121</v>
      </c>
      <c r="H84" s="139">
        <v>39</v>
      </c>
      <c r="I84" s="103"/>
      <c r="J84" s="15"/>
      <c r="K84" s="15"/>
      <c r="L84" s="157"/>
      <c r="M84" s="75">
        <v>24</v>
      </c>
      <c r="N84" s="116">
        <v>18792</v>
      </c>
      <c r="O84" s="191">
        <v>1951</v>
      </c>
      <c r="P84" s="36">
        <f t="shared" si="11"/>
        <v>119.87788797924183</v>
      </c>
      <c r="Q84" s="183">
        <v>1.8309027777777775E-2</v>
      </c>
      <c r="R84" s="245">
        <f t="shared" si="12"/>
        <v>94.629668086373499</v>
      </c>
      <c r="S84" s="409">
        <f t="shared" si="13"/>
        <v>214.50755606561535</v>
      </c>
      <c r="T84" s="395" t="str">
        <f t="shared" si="16"/>
        <v>-</v>
      </c>
      <c r="U84" s="246">
        <f t="shared" si="17"/>
        <v>3.4722222222241528E-6</v>
      </c>
      <c r="V84" s="104">
        <f t="shared" si="14"/>
        <v>26814</v>
      </c>
      <c r="W84" s="275" t="str">
        <f t="shared" si="15"/>
        <v>E</v>
      </c>
      <c r="X84" s="283">
        <v>1.8312499999999999E-2</v>
      </c>
      <c r="Y84" s="64"/>
    </row>
    <row r="85" spans="1:25" ht="15" customHeight="1" x14ac:dyDescent="0.2">
      <c r="A85" s="1"/>
      <c r="B85" s="291">
        <v>124</v>
      </c>
      <c r="C85" s="291">
        <v>72</v>
      </c>
      <c r="D85" s="228">
        <v>152</v>
      </c>
      <c r="E85" s="202">
        <v>81</v>
      </c>
      <c r="F85" s="201">
        <v>113</v>
      </c>
      <c r="G85" s="102" t="s">
        <v>126</v>
      </c>
      <c r="H85" s="139">
        <v>39</v>
      </c>
      <c r="I85" s="103"/>
      <c r="J85" s="15"/>
      <c r="K85" s="16"/>
      <c r="L85" s="15">
        <v>34</v>
      </c>
      <c r="M85" s="15"/>
      <c r="N85" s="116">
        <v>21453</v>
      </c>
      <c r="O85" s="191">
        <v>1958</v>
      </c>
      <c r="P85" s="36">
        <f t="shared" si="11"/>
        <v>107.98130187076261</v>
      </c>
      <c r="Q85" s="183">
        <v>1.6265046296296295E-2</v>
      </c>
      <c r="R85" s="245">
        <f t="shared" si="12"/>
        <v>106.39299106250752</v>
      </c>
      <c r="S85" s="409">
        <f t="shared" si="13"/>
        <v>214.37429293327011</v>
      </c>
      <c r="T85" s="395" t="str">
        <f t="shared" si="16"/>
        <v>+</v>
      </c>
      <c r="U85" s="246">
        <f t="shared" si="17"/>
        <v>7.9861111111110758E-4</v>
      </c>
      <c r="V85" s="104">
        <f t="shared" si="14"/>
        <v>24153</v>
      </c>
      <c r="W85" s="275" t="str">
        <f t="shared" si="15"/>
        <v>D</v>
      </c>
      <c r="X85" s="283">
        <v>1.5466435185185187E-2</v>
      </c>
      <c r="Y85" s="64"/>
    </row>
    <row r="86" spans="1:25" ht="15" customHeight="1" x14ac:dyDescent="0.2">
      <c r="A86" s="1"/>
      <c r="B86" s="291">
        <v>48</v>
      </c>
      <c r="C86" s="291">
        <v>107</v>
      </c>
      <c r="D86" s="228">
        <v>38</v>
      </c>
      <c r="E86" s="202">
        <v>82</v>
      </c>
      <c r="F86" s="201">
        <v>162</v>
      </c>
      <c r="G86" s="102" t="s">
        <v>157</v>
      </c>
      <c r="H86" s="139">
        <v>34</v>
      </c>
      <c r="I86" s="106"/>
      <c r="J86" s="16"/>
      <c r="K86" s="87">
        <v>13</v>
      </c>
      <c r="L86" s="16"/>
      <c r="M86" s="16"/>
      <c r="N86" s="116">
        <v>26439</v>
      </c>
      <c r="O86" s="16">
        <v>1972</v>
      </c>
      <c r="P86" s="36">
        <f t="shared" si="11"/>
        <v>85.69029159760305</v>
      </c>
      <c r="Q86" s="183">
        <v>1.2428240740740741E-2</v>
      </c>
      <c r="R86" s="245">
        <f t="shared" si="12"/>
        <v>128.47420038633783</v>
      </c>
      <c r="S86" s="409">
        <f t="shared" si="13"/>
        <v>214.16449198394088</v>
      </c>
      <c r="T86" s="395" t="str">
        <f t="shared" si="16"/>
        <v>-</v>
      </c>
      <c r="U86" s="246">
        <f t="shared" si="17"/>
        <v>1.6782407407407371E-4</v>
      </c>
      <c r="V86" s="104">
        <f t="shared" si="14"/>
        <v>19167</v>
      </c>
      <c r="W86" s="275" t="str">
        <f t="shared" si="15"/>
        <v>C</v>
      </c>
      <c r="X86" s="283">
        <v>1.2596064814814815E-2</v>
      </c>
      <c r="Y86" s="64"/>
    </row>
    <row r="87" spans="1:25" ht="15" customHeight="1" x14ac:dyDescent="0.2">
      <c r="A87" s="1"/>
      <c r="B87" s="291">
        <v>13</v>
      </c>
      <c r="C87" s="291">
        <v>99</v>
      </c>
      <c r="D87" s="228">
        <v>17</v>
      </c>
      <c r="E87" s="202">
        <v>83</v>
      </c>
      <c r="F87" s="201">
        <v>217</v>
      </c>
      <c r="G87" s="123" t="s">
        <v>177</v>
      </c>
      <c r="H87" s="139">
        <v>28</v>
      </c>
      <c r="I87" s="126"/>
      <c r="J87" s="16">
        <v>12</v>
      </c>
      <c r="K87" s="68"/>
      <c r="L87" s="68"/>
      <c r="M87" s="68"/>
      <c r="N87" s="116">
        <v>27922</v>
      </c>
      <c r="O87" s="198">
        <v>1976</v>
      </c>
      <c r="P87" s="36">
        <f t="shared" si="11"/>
        <v>79.06021373256182</v>
      </c>
      <c r="Q87" s="183">
        <v>1.1302083333333332E-2</v>
      </c>
      <c r="R87" s="245">
        <f t="shared" si="12"/>
        <v>134.95535172030071</v>
      </c>
      <c r="S87" s="409">
        <f t="shared" si="13"/>
        <v>214.01556545286252</v>
      </c>
      <c r="T87" s="395" t="str">
        <f t="shared" si="16"/>
        <v>+</v>
      </c>
      <c r="U87" s="246">
        <f t="shared" si="17"/>
        <v>1.2152777777777596E-4</v>
      </c>
      <c r="V87" s="104">
        <f t="shared" si="14"/>
        <v>17684</v>
      </c>
      <c r="W87" s="275" t="str">
        <f t="shared" si="15"/>
        <v>B</v>
      </c>
      <c r="X87" s="283">
        <v>1.1180555555555556E-2</v>
      </c>
      <c r="Y87" s="64"/>
    </row>
    <row r="88" spans="1:25" ht="15" customHeight="1" x14ac:dyDescent="0.2">
      <c r="A88" s="1"/>
      <c r="B88" s="291">
        <v>80</v>
      </c>
      <c r="C88" s="291">
        <v>94</v>
      </c>
      <c r="D88" s="228">
        <v>93</v>
      </c>
      <c r="E88" s="202">
        <v>84</v>
      </c>
      <c r="F88" s="201">
        <v>140</v>
      </c>
      <c r="G88" s="102" t="s">
        <v>203</v>
      </c>
      <c r="H88" s="139">
        <v>36</v>
      </c>
      <c r="I88" s="103"/>
      <c r="J88" s="16"/>
      <c r="K88" s="87">
        <v>31</v>
      </c>
      <c r="L88" s="15"/>
      <c r="M88" s="15"/>
      <c r="N88" s="116">
        <v>24400</v>
      </c>
      <c r="O88" s="189">
        <v>1966</v>
      </c>
      <c r="P88" s="36">
        <f t="shared" si="11"/>
        <v>94.806089822025896</v>
      </c>
      <c r="Q88" s="183">
        <v>1.4042824074074076E-2</v>
      </c>
      <c r="R88" s="245">
        <f t="shared" si="12"/>
        <v>119.18210777495223</v>
      </c>
      <c r="S88" s="409">
        <f t="shared" si="13"/>
        <v>213.98819759697813</v>
      </c>
      <c r="T88" s="395" t="str">
        <f t="shared" si="16"/>
        <v>+</v>
      </c>
      <c r="U88" s="246">
        <f t="shared" si="17"/>
        <v>3.3680555555555547E-4</v>
      </c>
      <c r="V88" s="104">
        <f t="shared" si="14"/>
        <v>21206</v>
      </c>
      <c r="W88" s="275" t="str">
        <f t="shared" si="15"/>
        <v>C</v>
      </c>
      <c r="X88" s="283">
        <v>1.370601851851852E-2</v>
      </c>
      <c r="Y88" s="64"/>
    </row>
    <row r="89" spans="1:25" ht="15" customHeight="1" x14ac:dyDescent="0.2">
      <c r="A89" s="1"/>
      <c r="B89" s="291">
        <v>160</v>
      </c>
      <c r="C89" s="291">
        <v>77</v>
      </c>
      <c r="D89" s="228">
        <v>174</v>
      </c>
      <c r="E89" s="202">
        <v>85</v>
      </c>
      <c r="F89" s="201">
        <v>56</v>
      </c>
      <c r="G89" s="102" t="s">
        <v>70</v>
      </c>
      <c r="H89" s="139">
        <v>44</v>
      </c>
      <c r="I89" s="92"/>
      <c r="J89" s="75"/>
      <c r="K89" s="75"/>
      <c r="L89" s="157"/>
      <c r="M89" s="75">
        <v>14</v>
      </c>
      <c r="N89" s="116">
        <v>20085</v>
      </c>
      <c r="O89" s="180">
        <v>1954</v>
      </c>
      <c r="P89" s="36">
        <f t="shared" si="11"/>
        <v>114.09724692765835</v>
      </c>
      <c r="Q89" s="183">
        <v>1.7409722222222222E-2</v>
      </c>
      <c r="R89" s="245">
        <f t="shared" si="12"/>
        <v>99.805263755940942</v>
      </c>
      <c r="S89" s="409">
        <f t="shared" si="13"/>
        <v>213.9025106835993</v>
      </c>
      <c r="T89" s="395" t="str">
        <f t="shared" si="16"/>
        <v>+</v>
      </c>
      <c r="U89" s="246">
        <f t="shared" si="17"/>
        <v>7.1412037037036843E-4</v>
      </c>
      <c r="V89" s="104">
        <f t="shared" si="14"/>
        <v>25521</v>
      </c>
      <c r="W89" s="275" t="str">
        <f t="shared" si="15"/>
        <v>E</v>
      </c>
      <c r="X89" s="283">
        <v>1.6695601851851854E-2</v>
      </c>
      <c r="Y89" s="64"/>
    </row>
    <row r="90" spans="1:25" ht="15" customHeight="1" x14ac:dyDescent="0.2">
      <c r="A90" s="1"/>
      <c r="B90" s="291">
        <v>11</v>
      </c>
      <c r="C90" s="291">
        <v>93</v>
      </c>
      <c r="D90" s="228">
        <v>21</v>
      </c>
      <c r="E90" s="202">
        <v>86</v>
      </c>
      <c r="F90" s="201">
        <v>181</v>
      </c>
      <c r="G90" s="123" t="s">
        <v>168</v>
      </c>
      <c r="H90" s="139">
        <v>32</v>
      </c>
      <c r="I90" s="125"/>
      <c r="J90" s="16">
        <v>14</v>
      </c>
      <c r="K90" s="11"/>
      <c r="L90" s="13"/>
      <c r="M90" s="13"/>
      <c r="N90" s="116">
        <v>27732</v>
      </c>
      <c r="O90" s="66">
        <v>1975</v>
      </c>
      <c r="P90" s="36">
        <f t="shared" si="11"/>
        <v>79.909650546019563</v>
      </c>
      <c r="Q90" s="183">
        <v>1.1493055555555555E-2</v>
      </c>
      <c r="R90" s="245">
        <f t="shared" si="12"/>
        <v>133.85628700282501</v>
      </c>
      <c r="S90" s="409">
        <f t="shared" si="13"/>
        <v>213.76593754884459</v>
      </c>
      <c r="T90" s="395" t="str">
        <f t="shared" si="16"/>
        <v>+</v>
      </c>
      <c r="U90" s="246">
        <f t="shared" si="17"/>
        <v>3.6458333333333481E-4</v>
      </c>
      <c r="V90" s="104">
        <f t="shared" si="14"/>
        <v>17874</v>
      </c>
      <c r="W90" s="275" t="str">
        <f t="shared" si="15"/>
        <v>B</v>
      </c>
      <c r="X90" s="283">
        <v>1.112847222222222E-2</v>
      </c>
      <c r="Y90" s="64"/>
    </row>
    <row r="91" spans="1:25" ht="15" customHeight="1" x14ac:dyDescent="0.2">
      <c r="A91" s="1"/>
      <c r="B91" s="291">
        <v>60</v>
      </c>
      <c r="C91" s="291">
        <v>68</v>
      </c>
      <c r="D91" s="228">
        <v>85</v>
      </c>
      <c r="E91" s="202">
        <v>87</v>
      </c>
      <c r="F91" s="201">
        <v>211</v>
      </c>
      <c r="G91" s="122" t="s">
        <v>225</v>
      </c>
      <c r="H91" s="139">
        <v>28</v>
      </c>
      <c r="I91" s="124"/>
      <c r="J91" s="87"/>
      <c r="K91" s="143">
        <v>30</v>
      </c>
      <c r="L91" s="87"/>
      <c r="M91" s="87"/>
      <c r="N91" s="116">
        <v>24631</v>
      </c>
      <c r="O91" s="188">
        <v>1967</v>
      </c>
      <c r="P91" s="36">
        <f t="shared" si="11"/>
        <v>93.773353485664117</v>
      </c>
      <c r="Q91" s="183">
        <v>1.3903935185185186E-2</v>
      </c>
      <c r="R91" s="245">
        <f t="shared" si="12"/>
        <v>119.98142756948002</v>
      </c>
      <c r="S91" s="409">
        <f t="shared" si="13"/>
        <v>213.75478105514412</v>
      </c>
      <c r="T91" s="395" t="str">
        <f t="shared" si="16"/>
        <v>+</v>
      </c>
      <c r="U91" s="246">
        <f t="shared" si="17"/>
        <v>9.1550925925926001E-4</v>
      </c>
      <c r="V91" s="104">
        <f t="shared" si="14"/>
        <v>20975</v>
      </c>
      <c r="W91" s="275" t="str">
        <f t="shared" si="15"/>
        <v>C</v>
      </c>
      <c r="X91" s="283">
        <v>1.2988425925925926E-2</v>
      </c>
      <c r="Y91" s="64"/>
    </row>
    <row r="92" spans="1:25" ht="15" customHeight="1" x14ac:dyDescent="0.2">
      <c r="A92" s="1"/>
      <c r="B92" s="291">
        <v>122</v>
      </c>
      <c r="C92" s="291">
        <v>80</v>
      </c>
      <c r="D92" s="228">
        <v>145</v>
      </c>
      <c r="E92" s="202">
        <v>88</v>
      </c>
      <c r="F92" s="201">
        <v>149</v>
      </c>
      <c r="G92" s="102" t="s">
        <v>199</v>
      </c>
      <c r="H92" s="139">
        <v>35</v>
      </c>
      <c r="I92" s="103"/>
      <c r="J92" s="15"/>
      <c r="K92" s="142"/>
      <c r="L92" s="157">
        <v>31</v>
      </c>
      <c r="M92" s="15"/>
      <c r="N92" s="116">
        <v>22022</v>
      </c>
      <c r="O92" s="16">
        <v>1960</v>
      </c>
      <c r="P92" s="36">
        <f t="shared" si="11"/>
        <v>105.43746215046019</v>
      </c>
      <c r="Q92" s="183">
        <v>1.59375E-2</v>
      </c>
      <c r="R92" s="245">
        <f t="shared" si="12"/>
        <v>108.27805357793557</v>
      </c>
      <c r="S92" s="409">
        <f t="shared" si="13"/>
        <v>213.71551572839576</v>
      </c>
      <c r="T92" s="395" t="str">
        <f t="shared" si="16"/>
        <v>+</v>
      </c>
      <c r="U92" s="246">
        <f t="shared" si="17"/>
        <v>7.0138888888888855E-4</v>
      </c>
      <c r="V92" s="104">
        <f t="shared" si="14"/>
        <v>23584</v>
      </c>
      <c r="W92" s="275" t="str">
        <f t="shared" si="15"/>
        <v>D</v>
      </c>
      <c r="X92" s="283">
        <v>1.5236111111111112E-2</v>
      </c>
      <c r="Y92" s="64"/>
    </row>
    <row r="93" spans="1:25" ht="15" customHeight="1" x14ac:dyDescent="0.2">
      <c r="A93" s="1"/>
      <c r="B93" s="291">
        <v>39</v>
      </c>
      <c r="C93" s="291">
        <v>96</v>
      </c>
      <c r="D93" s="228">
        <v>43</v>
      </c>
      <c r="E93" s="202">
        <v>89</v>
      </c>
      <c r="F93" s="201">
        <v>179</v>
      </c>
      <c r="G93" s="102" t="s">
        <v>164</v>
      </c>
      <c r="H93" s="139">
        <v>32</v>
      </c>
      <c r="I93" s="106"/>
      <c r="J93" s="87"/>
      <c r="K93" s="87">
        <v>15</v>
      </c>
      <c r="L93" s="16"/>
      <c r="M93" s="16"/>
      <c r="N93" s="116">
        <v>26394</v>
      </c>
      <c r="O93" s="66">
        <v>1972</v>
      </c>
      <c r="P93" s="36">
        <f t="shared" si="11"/>
        <v>85.89147400079041</v>
      </c>
      <c r="Q93" s="183">
        <v>1.2571759259259256E-2</v>
      </c>
      <c r="R93" s="245">
        <f t="shared" si="12"/>
        <v>127.64823659865914</v>
      </c>
      <c r="S93" s="409">
        <f t="shared" si="13"/>
        <v>213.53971059944956</v>
      </c>
      <c r="T93" s="395" t="str">
        <f t="shared" si="16"/>
        <v>+</v>
      </c>
      <c r="U93" s="246">
        <f t="shared" si="17"/>
        <v>3.0555555555555197E-4</v>
      </c>
      <c r="V93" s="104">
        <f t="shared" si="14"/>
        <v>19212</v>
      </c>
      <c r="W93" s="275" t="str">
        <f t="shared" si="15"/>
        <v>C</v>
      </c>
      <c r="X93" s="283">
        <v>1.2266203703703705E-2</v>
      </c>
      <c r="Y93" s="64"/>
    </row>
    <row r="94" spans="1:25" ht="15" customHeight="1" x14ac:dyDescent="0.2">
      <c r="A94" s="1"/>
      <c r="B94" s="291">
        <v>25</v>
      </c>
      <c r="C94" s="291">
        <v>91</v>
      </c>
      <c r="D94" s="228">
        <v>35</v>
      </c>
      <c r="E94" s="202">
        <v>90</v>
      </c>
      <c r="F94" s="201">
        <v>231</v>
      </c>
      <c r="G94" s="122" t="s">
        <v>244</v>
      </c>
      <c r="H94" s="139">
        <v>27</v>
      </c>
      <c r="I94" s="124"/>
      <c r="J94" s="171"/>
      <c r="K94" s="143">
        <v>12</v>
      </c>
      <c r="L94" s="87"/>
      <c r="M94" s="87"/>
      <c r="N94" s="116">
        <v>26878</v>
      </c>
      <c r="O94" s="188">
        <v>1973</v>
      </c>
      <c r="P94" s="36">
        <f t="shared" si="11"/>
        <v>83.727645486508578</v>
      </c>
      <c r="Q94" s="183">
        <v>1.2221064814814815E-2</v>
      </c>
      <c r="R94" s="245">
        <f t="shared" si="12"/>
        <v>129.66651907984181</v>
      </c>
      <c r="S94" s="409">
        <f t="shared" si="13"/>
        <v>213.39416456635038</v>
      </c>
      <c r="T94" s="395" t="str">
        <f t="shared" si="16"/>
        <v>+</v>
      </c>
      <c r="U94" s="246">
        <f t="shared" si="17"/>
        <v>5.1273148148148207E-4</v>
      </c>
      <c r="V94" s="104">
        <f t="shared" si="14"/>
        <v>18728</v>
      </c>
      <c r="W94" s="275" t="str">
        <f t="shared" si="15"/>
        <v>C</v>
      </c>
      <c r="X94" s="283">
        <v>1.1708333333333333E-2</v>
      </c>
      <c r="Y94" s="64"/>
    </row>
    <row r="95" spans="1:25" ht="15" customHeight="1" x14ac:dyDescent="0.2">
      <c r="A95" s="1"/>
      <c r="B95" s="291">
        <v>27</v>
      </c>
      <c r="C95" s="291">
        <v>111</v>
      </c>
      <c r="D95" s="228">
        <v>27</v>
      </c>
      <c r="E95" s="202">
        <v>91</v>
      </c>
      <c r="F95" s="201">
        <v>197</v>
      </c>
      <c r="G95" s="123" t="s">
        <v>186</v>
      </c>
      <c r="H95" s="139">
        <v>30</v>
      </c>
      <c r="I95" s="127"/>
      <c r="J95" s="16">
        <v>17</v>
      </c>
      <c r="K95" s="11"/>
      <c r="L95" s="80"/>
      <c r="M95" s="80"/>
      <c r="N95" s="116">
        <v>27555</v>
      </c>
      <c r="O95" s="188">
        <v>1975</v>
      </c>
      <c r="P95" s="36">
        <f t="shared" si="11"/>
        <v>80.700967998556521</v>
      </c>
      <c r="Q95" s="183">
        <v>1.1738425925925925E-2</v>
      </c>
      <c r="R95" s="245">
        <f t="shared" si="12"/>
        <v>132.44415536582591</v>
      </c>
      <c r="S95" s="409">
        <f t="shared" si="13"/>
        <v>213.14512336438241</v>
      </c>
      <c r="T95" s="395" t="str">
        <f t="shared" si="16"/>
        <v>-</v>
      </c>
      <c r="U95" s="246">
        <f t="shared" si="17"/>
        <v>6.0185185185183954E-5</v>
      </c>
      <c r="V95" s="104">
        <f t="shared" si="14"/>
        <v>18051</v>
      </c>
      <c r="W95" s="275" t="str">
        <f t="shared" si="15"/>
        <v>B</v>
      </c>
      <c r="X95" s="283">
        <v>1.1798611111111109E-2</v>
      </c>
      <c r="Y95" s="64"/>
    </row>
    <row r="96" spans="1:25" ht="15" customHeight="1" x14ac:dyDescent="0.2">
      <c r="A96" s="1"/>
      <c r="B96" s="291">
        <v>87</v>
      </c>
      <c r="C96" s="291">
        <v>81</v>
      </c>
      <c r="D96" s="228">
        <v>117</v>
      </c>
      <c r="E96" s="202">
        <v>92</v>
      </c>
      <c r="F96" s="201">
        <v>242</v>
      </c>
      <c r="G96" s="122" t="s">
        <v>249</v>
      </c>
      <c r="H96" s="139">
        <v>26</v>
      </c>
      <c r="I96" s="173"/>
      <c r="J96" s="17"/>
      <c r="K96" s="87">
        <v>37</v>
      </c>
      <c r="L96" s="17"/>
      <c r="M96" s="17"/>
      <c r="N96" s="116">
        <v>23762</v>
      </c>
      <c r="O96" s="188">
        <v>1965</v>
      </c>
      <c r="P96" s="36">
        <f t="shared" si="11"/>
        <v>97.658409227215586</v>
      </c>
      <c r="Q96" s="183">
        <v>1.4737268518518519E-2</v>
      </c>
      <c r="R96" s="245">
        <f t="shared" si="12"/>
        <v>115.18550880231325</v>
      </c>
      <c r="S96" s="409">
        <f t="shared" si="13"/>
        <v>212.84391802952882</v>
      </c>
      <c r="T96" s="395" t="str">
        <f t="shared" si="16"/>
        <v>+</v>
      </c>
      <c r="U96" s="246">
        <f t="shared" si="17"/>
        <v>8.3796296296296396E-4</v>
      </c>
      <c r="V96" s="104">
        <f t="shared" si="14"/>
        <v>21844</v>
      </c>
      <c r="W96" s="275" t="str">
        <f t="shared" si="15"/>
        <v>C</v>
      </c>
      <c r="X96" s="283">
        <v>1.3899305555555555E-2</v>
      </c>
      <c r="Y96" s="64"/>
    </row>
    <row r="97" spans="1:25" ht="15" customHeight="1" x14ac:dyDescent="0.2">
      <c r="A97" s="1"/>
      <c r="B97" s="291">
        <v>59</v>
      </c>
      <c r="C97" s="291">
        <v>125</v>
      </c>
      <c r="D97" s="228">
        <v>48</v>
      </c>
      <c r="E97" s="202">
        <v>93</v>
      </c>
      <c r="F97" s="201">
        <v>214</v>
      </c>
      <c r="G97" s="122" t="s">
        <v>223</v>
      </c>
      <c r="H97" s="139">
        <v>28</v>
      </c>
      <c r="I97" s="124"/>
      <c r="J97" s="16"/>
      <c r="K97" s="87">
        <v>19</v>
      </c>
      <c r="L97" s="87"/>
      <c r="M97" s="87"/>
      <c r="N97" s="116">
        <v>26419</v>
      </c>
      <c r="O97" s="188">
        <v>1972</v>
      </c>
      <c r="P97" s="36">
        <f t="shared" si="11"/>
        <v>85.779705999019669</v>
      </c>
      <c r="Q97" s="183">
        <v>1.2731481481481481E-2</v>
      </c>
      <c r="R97" s="245">
        <f t="shared" si="12"/>
        <v>126.72901883495217</v>
      </c>
      <c r="S97" s="409">
        <f t="shared" si="13"/>
        <v>212.50872483397183</v>
      </c>
      <c r="T97" s="395" t="str">
        <f t="shared" si="16"/>
        <v>-</v>
      </c>
      <c r="U97" s="246">
        <f t="shared" si="17"/>
        <v>2.1064814814814904E-4</v>
      </c>
      <c r="V97" s="104">
        <f t="shared" si="14"/>
        <v>19187</v>
      </c>
      <c r="W97" s="275" t="str">
        <f t="shared" si="15"/>
        <v>C</v>
      </c>
      <c r="X97" s="283">
        <v>1.294212962962963E-2</v>
      </c>
      <c r="Y97" s="64"/>
    </row>
    <row r="98" spans="1:25" ht="15" customHeight="1" x14ac:dyDescent="0.2">
      <c r="A98" s="1"/>
      <c r="B98" s="291">
        <v>239</v>
      </c>
      <c r="C98" s="291">
        <v>106</v>
      </c>
      <c r="D98" s="228">
        <v>235</v>
      </c>
      <c r="E98" s="202">
        <v>94</v>
      </c>
      <c r="F98" s="201">
        <v>90</v>
      </c>
      <c r="G98" s="102" t="s">
        <v>215</v>
      </c>
      <c r="H98" s="139">
        <v>40</v>
      </c>
      <c r="I98" s="106"/>
      <c r="J98" s="16"/>
      <c r="K98" s="16"/>
      <c r="L98" s="16"/>
      <c r="M98" s="75">
        <v>36</v>
      </c>
      <c r="N98" s="116">
        <v>16590</v>
      </c>
      <c r="O98" s="180">
        <v>1945</v>
      </c>
      <c r="P98" s="36">
        <f t="shared" si="11"/>
        <v>129.72241357521003</v>
      </c>
      <c r="Q98" s="183">
        <v>2.0376157407407405E-2</v>
      </c>
      <c r="R98" s="245">
        <f t="shared" si="12"/>
        <v>82.733125144484802</v>
      </c>
      <c r="S98" s="409">
        <f t="shared" si="13"/>
        <v>212.45553871969483</v>
      </c>
      <c r="T98" s="395" t="str">
        <f t="shared" si="16"/>
        <v>+</v>
      </c>
      <c r="U98" s="246">
        <f t="shared" si="17"/>
        <v>1.8402777777777254E-4</v>
      </c>
      <c r="V98" s="104">
        <f t="shared" si="14"/>
        <v>29016</v>
      </c>
      <c r="W98" s="275" t="str">
        <f t="shared" si="15"/>
        <v>E</v>
      </c>
      <c r="X98" s="283">
        <v>2.0192129629629633E-2</v>
      </c>
      <c r="Y98" s="64"/>
    </row>
    <row r="99" spans="1:25" ht="15" customHeight="1" x14ac:dyDescent="0.2">
      <c r="A99" s="1"/>
      <c r="B99" s="291">
        <v>191</v>
      </c>
      <c r="C99" s="291">
        <v>124</v>
      </c>
      <c r="D99" s="228">
        <v>182</v>
      </c>
      <c r="E99" s="202">
        <v>95</v>
      </c>
      <c r="F99" s="201">
        <v>77</v>
      </c>
      <c r="G99" s="102" t="s">
        <v>71</v>
      </c>
      <c r="H99" s="139">
        <v>42</v>
      </c>
      <c r="I99" s="92"/>
      <c r="J99" s="75"/>
      <c r="K99" s="75"/>
      <c r="L99" s="15">
        <v>46</v>
      </c>
      <c r="M99" s="75"/>
      <c r="N99" s="116">
        <v>20173</v>
      </c>
      <c r="O99" s="189">
        <v>1955</v>
      </c>
      <c r="P99" s="36">
        <f t="shared" si="11"/>
        <v>113.7038235614253</v>
      </c>
      <c r="Q99" s="183">
        <v>1.7638888888888888E-2</v>
      </c>
      <c r="R99" s="245">
        <f t="shared" si="12"/>
        <v>98.486386094970086</v>
      </c>
      <c r="S99" s="409">
        <f t="shared" si="13"/>
        <v>212.19020965639538</v>
      </c>
      <c r="T99" s="395" t="str">
        <f t="shared" si="16"/>
        <v>-</v>
      </c>
      <c r="U99" s="246">
        <f t="shared" si="17"/>
        <v>1.1805555555555874E-4</v>
      </c>
      <c r="V99" s="104">
        <f t="shared" si="14"/>
        <v>25433</v>
      </c>
      <c r="W99" s="275" t="str">
        <f t="shared" si="15"/>
        <v>D</v>
      </c>
      <c r="X99" s="283">
        <v>1.7756944444444447E-2</v>
      </c>
      <c r="Y99" s="64"/>
    </row>
    <row r="100" spans="1:25" ht="15" customHeight="1" x14ac:dyDescent="0.2">
      <c r="A100" s="1"/>
      <c r="B100" s="291">
        <v>3</v>
      </c>
      <c r="C100" s="291">
        <v>105</v>
      </c>
      <c r="D100" s="228">
        <v>5</v>
      </c>
      <c r="E100" s="202">
        <v>96</v>
      </c>
      <c r="F100" s="201">
        <v>258</v>
      </c>
      <c r="G100" s="122" t="s">
        <v>272</v>
      </c>
      <c r="H100" s="139">
        <v>25</v>
      </c>
      <c r="I100" s="177"/>
      <c r="J100" s="16">
        <v>4</v>
      </c>
      <c r="K100" s="171"/>
      <c r="L100" s="171"/>
      <c r="M100" s="171"/>
      <c r="N100" s="116">
        <v>29526</v>
      </c>
      <c r="O100" s="244">
        <v>1980</v>
      </c>
      <c r="P100" s="36">
        <f t="shared" si="11"/>
        <v>71.889178738950136</v>
      </c>
      <c r="Q100" s="183">
        <v>1.038888888888889E-2</v>
      </c>
      <c r="R100" s="245">
        <f t="shared" si="12"/>
        <v>140.21087936932093</v>
      </c>
      <c r="S100" s="409">
        <f t="shared" si="13"/>
        <v>212.10005810827107</v>
      </c>
      <c r="T100" s="395" t="str">
        <f t="shared" si="16"/>
        <v>+</v>
      </c>
      <c r="U100" s="246">
        <f t="shared" si="17"/>
        <v>2.1180555555555709E-4</v>
      </c>
      <c r="V100" s="104">
        <f t="shared" si="14"/>
        <v>16080</v>
      </c>
      <c r="W100" s="275" t="str">
        <f t="shared" si="15"/>
        <v>B</v>
      </c>
      <c r="X100" s="283">
        <v>1.0177083333333333E-2</v>
      </c>
      <c r="Y100" s="64"/>
    </row>
    <row r="101" spans="1:25" ht="15" customHeight="1" x14ac:dyDescent="0.2">
      <c r="A101" s="1"/>
      <c r="B101" s="291">
        <v>31</v>
      </c>
      <c r="C101" s="291">
        <v>122</v>
      </c>
      <c r="D101" s="228">
        <v>29</v>
      </c>
      <c r="E101" s="202">
        <v>97</v>
      </c>
      <c r="F101" s="201">
        <v>291</v>
      </c>
      <c r="G101" s="122" t="s">
        <v>313</v>
      </c>
      <c r="H101" s="139">
        <v>22</v>
      </c>
      <c r="I101" s="124"/>
      <c r="J101" s="16">
        <v>19</v>
      </c>
      <c r="K101" s="171"/>
      <c r="L101" s="171"/>
      <c r="M101" s="171"/>
      <c r="N101" s="116">
        <v>27675</v>
      </c>
      <c r="O101" s="244">
        <v>1975</v>
      </c>
      <c r="P101" s="36">
        <f t="shared" si="11"/>
        <v>80.164481590056894</v>
      </c>
      <c r="Q101" s="183">
        <v>1.1853009259259258E-2</v>
      </c>
      <c r="R101" s="245">
        <f t="shared" si="12"/>
        <v>131.78471653534046</v>
      </c>
      <c r="S101" s="409">
        <f t="shared" si="13"/>
        <v>211.94919812539734</v>
      </c>
      <c r="T101" s="395" t="str">
        <f t="shared" si="16"/>
        <v>-</v>
      </c>
      <c r="U101" s="246">
        <f t="shared" si="17"/>
        <v>9.02777777777794E-5</v>
      </c>
      <c r="V101" s="104">
        <f t="shared" si="14"/>
        <v>17931</v>
      </c>
      <c r="W101" s="275" t="str">
        <f t="shared" si="15"/>
        <v>B</v>
      </c>
      <c r="X101" s="283">
        <v>1.1943287037037037E-2</v>
      </c>
      <c r="Y101" s="64"/>
    </row>
    <row r="102" spans="1:25" ht="15" customHeight="1" x14ac:dyDescent="0.2">
      <c r="A102" s="1"/>
      <c r="B102" s="291"/>
      <c r="C102" s="291"/>
      <c r="D102" s="228">
        <v>131</v>
      </c>
      <c r="E102" s="202">
        <v>98</v>
      </c>
      <c r="F102" s="201">
        <v>114</v>
      </c>
      <c r="G102" s="102" t="s">
        <v>118</v>
      </c>
      <c r="H102" s="139">
        <v>39</v>
      </c>
      <c r="I102" s="103"/>
      <c r="J102" s="15"/>
      <c r="K102" s="171"/>
      <c r="L102" s="15">
        <v>24</v>
      </c>
      <c r="M102" s="15"/>
      <c r="N102" s="116">
        <v>23328</v>
      </c>
      <c r="O102" s="191">
        <v>1963</v>
      </c>
      <c r="P102" s="36">
        <f t="shared" si="11"/>
        <v>99.598701737955906</v>
      </c>
      <c r="Q102" s="183">
        <v>1.5241898148148149E-2</v>
      </c>
      <c r="R102" s="245">
        <f t="shared" si="12"/>
        <v>112.28131354886227</v>
      </c>
      <c r="S102" s="409">
        <f t="shared" si="13"/>
        <v>211.88001528681818</v>
      </c>
      <c r="T102" s="395"/>
      <c r="U102" s="246"/>
      <c r="V102" s="104">
        <f t="shared" si="14"/>
        <v>22278</v>
      </c>
      <c r="W102" s="275" t="str">
        <f t="shared" si="15"/>
        <v>D</v>
      </c>
      <c r="X102" s="283"/>
      <c r="Y102" s="64"/>
    </row>
    <row r="103" spans="1:25" ht="15" customHeight="1" x14ac:dyDescent="0.2">
      <c r="A103" s="1"/>
      <c r="B103" s="291">
        <v>52</v>
      </c>
      <c r="C103" s="291">
        <v>109</v>
      </c>
      <c r="D103" s="228">
        <v>54</v>
      </c>
      <c r="E103" s="202">
        <v>99</v>
      </c>
      <c r="F103" s="201">
        <v>156</v>
      </c>
      <c r="G103" s="102" t="s">
        <v>150</v>
      </c>
      <c r="H103" s="139">
        <v>35</v>
      </c>
      <c r="I103" s="103"/>
      <c r="J103" s="87"/>
      <c r="K103" s="143">
        <v>22</v>
      </c>
      <c r="L103" s="15"/>
      <c r="M103" s="15"/>
      <c r="N103" s="116">
        <v>26185</v>
      </c>
      <c r="O103" s="16">
        <v>1971</v>
      </c>
      <c r="P103" s="36">
        <f t="shared" si="11"/>
        <v>86.82585449559393</v>
      </c>
      <c r="Q103" s="183">
        <v>1.3034722222222224E-2</v>
      </c>
      <c r="R103" s="245">
        <f t="shared" si="12"/>
        <v>124.98383728356647</v>
      </c>
      <c r="S103" s="409">
        <f t="shared" si="13"/>
        <v>211.8096917791604</v>
      </c>
      <c r="T103" s="395" t="str">
        <f t="shared" ref="T103:T119" si="18">IF(X103&lt;Q103,"+","-")</f>
        <v>+</v>
      </c>
      <c r="U103" s="246">
        <f t="shared" ref="U103:U119" si="19">IF(X103&gt;Q103,X103-Q103,Q103-X103)</f>
        <v>1.9907407407407374E-4</v>
      </c>
      <c r="V103" s="104">
        <f t="shared" si="14"/>
        <v>19421</v>
      </c>
      <c r="W103" s="275" t="str">
        <f t="shared" si="15"/>
        <v>C</v>
      </c>
      <c r="X103" s="283">
        <v>1.283564814814815E-2</v>
      </c>
      <c r="Y103" s="64"/>
    </row>
    <row r="104" spans="1:25" ht="15" customHeight="1" x14ac:dyDescent="0.2">
      <c r="A104" s="1"/>
      <c r="B104" s="291">
        <v>127</v>
      </c>
      <c r="C104" s="291">
        <v>149</v>
      </c>
      <c r="D104" s="228">
        <v>115</v>
      </c>
      <c r="E104" s="202">
        <v>100</v>
      </c>
      <c r="F104" s="201">
        <v>251</v>
      </c>
      <c r="G104" s="122" t="s">
        <v>268</v>
      </c>
      <c r="H104" s="139">
        <v>25</v>
      </c>
      <c r="I104" s="177"/>
      <c r="J104" s="171"/>
      <c r="K104" s="143">
        <v>36</v>
      </c>
      <c r="L104" s="171"/>
      <c r="M104" s="171"/>
      <c r="N104" s="116">
        <v>24075</v>
      </c>
      <c r="O104" s="244">
        <v>1965</v>
      </c>
      <c r="P104" s="36">
        <f t="shared" si="11"/>
        <v>96.259073845045734</v>
      </c>
      <c r="Q104" s="183">
        <v>1.4686342592592593E-2</v>
      </c>
      <c r="R104" s="245">
        <f t="shared" si="12"/>
        <v>115.47859272697345</v>
      </c>
      <c r="S104" s="409">
        <f t="shared" si="13"/>
        <v>211.73766657201918</v>
      </c>
      <c r="T104" s="395" t="str">
        <f t="shared" si="18"/>
        <v>-</v>
      </c>
      <c r="U104" s="246">
        <f t="shared" si="19"/>
        <v>8.6921296296296052E-4</v>
      </c>
      <c r="V104" s="104">
        <f t="shared" si="14"/>
        <v>21531</v>
      </c>
      <c r="W104" s="275" t="str">
        <f t="shared" si="15"/>
        <v>C</v>
      </c>
      <c r="X104" s="283">
        <v>1.5555555555555553E-2</v>
      </c>
      <c r="Y104" s="64"/>
    </row>
    <row r="105" spans="1:25" ht="15" customHeight="1" x14ac:dyDescent="0.2">
      <c r="A105" s="1"/>
      <c r="B105" s="291">
        <v>157</v>
      </c>
      <c r="C105" s="291">
        <v>90</v>
      </c>
      <c r="D105" s="228">
        <v>173</v>
      </c>
      <c r="E105" s="202">
        <v>101</v>
      </c>
      <c r="F105" s="201">
        <v>46</v>
      </c>
      <c r="G105" s="102" t="s">
        <v>61</v>
      </c>
      <c r="H105" s="139">
        <v>46</v>
      </c>
      <c r="I105" s="103"/>
      <c r="J105" s="15"/>
      <c r="K105" s="16"/>
      <c r="L105" s="157">
        <v>43</v>
      </c>
      <c r="M105" s="11"/>
      <c r="N105" s="116">
        <v>20740</v>
      </c>
      <c r="O105" s="180">
        <v>1956</v>
      </c>
      <c r="P105" s="36">
        <f t="shared" si="11"/>
        <v>111.16892528126453</v>
      </c>
      <c r="Q105" s="183">
        <v>1.7280092592592593E-2</v>
      </c>
      <c r="R105" s="245">
        <f t="shared" si="12"/>
        <v>100.55129556416688</v>
      </c>
      <c r="S105" s="409">
        <f t="shared" si="13"/>
        <v>211.72022084543141</v>
      </c>
      <c r="T105" s="395" t="str">
        <f t="shared" si="18"/>
        <v>+</v>
      </c>
      <c r="U105" s="246">
        <f t="shared" si="19"/>
        <v>8.4722222222222143E-4</v>
      </c>
      <c r="V105" s="104">
        <f t="shared" si="14"/>
        <v>24866</v>
      </c>
      <c r="W105" s="275" t="str">
        <f t="shared" si="15"/>
        <v>D</v>
      </c>
      <c r="X105" s="283">
        <v>1.6432870370370372E-2</v>
      </c>
      <c r="Y105" s="64"/>
    </row>
    <row r="106" spans="1:25" ht="15" customHeight="1" x14ac:dyDescent="0.2">
      <c r="A106" s="1"/>
      <c r="B106" s="291">
        <v>116</v>
      </c>
      <c r="C106" s="291">
        <v>103</v>
      </c>
      <c r="D106" s="228">
        <v>136</v>
      </c>
      <c r="E106" s="202">
        <v>102</v>
      </c>
      <c r="F106" s="201">
        <v>227</v>
      </c>
      <c r="G106" s="122" t="s">
        <v>226</v>
      </c>
      <c r="H106" s="139">
        <v>27</v>
      </c>
      <c r="I106" s="124"/>
      <c r="J106" s="87"/>
      <c r="K106" s="171"/>
      <c r="L106" s="15">
        <v>26</v>
      </c>
      <c r="M106" s="87"/>
      <c r="N106" s="116">
        <v>23122</v>
      </c>
      <c r="O106" s="188">
        <v>1963</v>
      </c>
      <c r="P106" s="36">
        <f t="shared" si="11"/>
        <v>100.51967007254694</v>
      </c>
      <c r="Q106" s="183">
        <v>1.5450231481481481E-2</v>
      </c>
      <c r="R106" s="245">
        <f t="shared" si="12"/>
        <v>111.08233385707058</v>
      </c>
      <c r="S106" s="409">
        <f t="shared" si="13"/>
        <v>211.60200392961752</v>
      </c>
      <c r="T106" s="395" t="str">
        <f t="shared" si="18"/>
        <v>+</v>
      </c>
      <c r="U106" s="246">
        <f t="shared" si="19"/>
        <v>4.5370370370370443E-4</v>
      </c>
      <c r="V106" s="104">
        <f t="shared" si="14"/>
        <v>22484</v>
      </c>
      <c r="W106" s="275" t="str">
        <f t="shared" si="15"/>
        <v>D</v>
      </c>
      <c r="X106" s="283">
        <v>1.4996527777777777E-2</v>
      </c>
      <c r="Y106" s="64"/>
    </row>
    <row r="107" spans="1:25" ht="15" customHeight="1" x14ac:dyDescent="0.2">
      <c r="A107" s="1"/>
      <c r="B107" s="291"/>
      <c r="C107" s="291"/>
      <c r="D107" s="228">
        <v>11</v>
      </c>
      <c r="E107" s="202">
        <v>103</v>
      </c>
      <c r="F107" s="201">
        <v>316</v>
      </c>
      <c r="G107" s="102" t="s">
        <v>338</v>
      </c>
      <c r="H107" s="139">
        <v>21</v>
      </c>
      <c r="I107" s="92"/>
      <c r="J107" s="16">
        <v>9</v>
      </c>
      <c r="K107" s="75"/>
      <c r="L107" s="75"/>
      <c r="M107" s="75"/>
      <c r="N107" s="116">
        <v>29056</v>
      </c>
      <c r="O107" s="199">
        <v>1979</v>
      </c>
      <c r="P107" s="36">
        <f t="shared" si="11"/>
        <v>73.990417172240342</v>
      </c>
      <c r="Q107" s="183">
        <v>1.0893518518518519E-2</v>
      </c>
      <c r="R107" s="245">
        <f t="shared" si="12"/>
        <v>137.30668411586998</v>
      </c>
      <c r="S107" s="409">
        <f t="shared" si="13"/>
        <v>211.29710128811033</v>
      </c>
      <c r="T107" s="395" t="str">
        <f t="shared" si="18"/>
        <v>+</v>
      </c>
      <c r="U107" s="246">
        <f t="shared" si="19"/>
        <v>1.7129629629629786E-4</v>
      </c>
      <c r="V107" s="104">
        <f t="shared" si="14"/>
        <v>16550</v>
      </c>
      <c r="W107" s="275" t="str">
        <f t="shared" si="15"/>
        <v>B</v>
      </c>
      <c r="X107" s="283">
        <v>1.0722222222222222E-2</v>
      </c>
      <c r="Y107" s="64"/>
    </row>
    <row r="108" spans="1:25" ht="15" customHeight="1" x14ac:dyDescent="0.2">
      <c r="A108" s="1"/>
      <c r="B108" s="291">
        <v>212</v>
      </c>
      <c r="C108" s="291">
        <v>88</v>
      </c>
      <c r="D108" s="228">
        <v>224</v>
      </c>
      <c r="E108" s="202">
        <v>104</v>
      </c>
      <c r="F108" s="201">
        <v>32</v>
      </c>
      <c r="G108" s="102" t="s">
        <v>35</v>
      </c>
      <c r="H108" s="139">
        <v>48</v>
      </c>
      <c r="I108" s="103"/>
      <c r="J108" s="15"/>
      <c r="K108" s="15"/>
      <c r="L108" s="15"/>
      <c r="M108" s="75">
        <v>30</v>
      </c>
      <c r="N108" s="116">
        <v>18002</v>
      </c>
      <c r="O108" s="180">
        <v>1949</v>
      </c>
      <c r="P108" s="36">
        <f t="shared" si="11"/>
        <v>123.40975683519773</v>
      </c>
      <c r="Q108" s="183">
        <v>1.9534722222222221E-2</v>
      </c>
      <c r="R108" s="245">
        <f t="shared" si="12"/>
        <v>87.575670899665695</v>
      </c>
      <c r="S108" s="409">
        <f t="shared" si="13"/>
        <v>210.98542773486344</v>
      </c>
      <c r="T108" s="395" t="str">
        <f t="shared" si="18"/>
        <v>+</v>
      </c>
      <c r="U108" s="246">
        <f t="shared" si="19"/>
        <v>1.0034722222222216E-3</v>
      </c>
      <c r="V108" s="104">
        <f t="shared" si="14"/>
        <v>27604</v>
      </c>
      <c r="W108" s="275" t="str">
        <f t="shared" si="15"/>
        <v>E</v>
      </c>
      <c r="X108" s="283">
        <v>1.8531249999999999E-2</v>
      </c>
      <c r="Y108" s="64"/>
    </row>
    <row r="109" spans="1:25" ht="15" customHeight="1" x14ac:dyDescent="0.2">
      <c r="A109" s="1"/>
      <c r="B109" s="291">
        <v>215</v>
      </c>
      <c r="C109" s="291">
        <v>123</v>
      </c>
      <c r="D109" s="228">
        <v>210</v>
      </c>
      <c r="E109" s="202">
        <v>105</v>
      </c>
      <c r="F109" s="201">
        <v>16</v>
      </c>
      <c r="G109" s="102" t="s">
        <v>32</v>
      </c>
      <c r="H109" s="139">
        <v>52</v>
      </c>
      <c r="I109" s="103"/>
      <c r="J109" s="15"/>
      <c r="K109" s="15"/>
      <c r="L109" s="15"/>
      <c r="M109" s="75">
        <v>26</v>
      </c>
      <c r="N109" s="116">
        <v>19034</v>
      </c>
      <c r="O109" s="180">
        <v>1952</v>
      </c>
      <c r="P109" s="36">
        <f t="shared" si="11"/>
        <v>118.79597372210094</v>
      </c>
      <c r="Q109" s="183">
        <v>1.8747685185185183E-2</v>
      </c>
      <c r="R109" s="245">
        <f t="shared" si="12"/>
        <v>92.105149735323195</v>
      </c>
      <c r="S109" s="409">
        <f t="shared" si="13"/>
        <v>210.90112345742415</v>
      </c>
      <c r="T109" s="395" t="str">
        <f t="shared" si="18"/>
        <v>+</v>
      </c>
      <c r="U109" s="246">
        <f t="shared" si="19"/>
        <v>1.1226851851851502E-4</v>
      </c>
      <c r="V109" s="104">
        <f t="shared" si="14"/>
        <v>26572</v>
      </c>
      <c r="W109" s="275" t="str">
        <f t="shared" si="15"/>
        <v>E</v>
      </c>
      <c r="X109" s="283">
        <v>1.8635416666666668E-2</v>
      </c>
      <c r="Y109" s="64"/>
    </row>
    <row r="110" spans="1:25" ht="15" customHeight="1" x14ac:dyDescent="0.2">
      <c r="A110" s="1"/>
      <c r="B110" s="291"/>
      <c r="C110" s="291"/>
      <c r="D110" s="228">
        <v>3</v>
      </c>
      <c r="E110" s="202">
        <v>106</v>
      </c>
      <c r="F110" s="201">
        <v>303</v>
      </c>
      <c r="G110" s="122" t="s">
        <v>347</v>
      </c>
      <c r="H110" s="139">
        <v>22</v>
      </c>
      <c r="I110" s="124"/>
      <c r="J110" s="16">
        <v>2</v>
      </c>
      <c r="K110" s="171"/>
      <c r="L110" s="171"/>
      <c r="M110" s="171"/>
      <c r="N110" s="116">
        <v>30974</v>
      </c>
      <c r="O110" s="244">
        <v>1984</v>
      </c>
      <c r="P110" s="36">
        <f t="shared" si="11"/>
        <v>65.415576076387964</v>
      </c>
      <c r="Q110" s="183">
        <v>9.5185185185185182E-3</v>
      </c>
      <c r="R110" s="245">
        <f t="shared" si="12"/>
        <v>145.21995008169515</v>
      </c>
      <c r="S110" s="409">
        <f t="shared" si="13"/>
        <v>210.63552615808311</v>
      </c>
      <c r="T110" s="395" t="str">
        <f t="shared" si="18"/>
        <v>+</v>
      </c>
      <c r="U110" s="246">
        <f t="shared" si="19"/>
        <v>2.372685185185186E-4</v>
      </c>
      <c r="V110" s="104">
        <f t="shared" si="14"/>
        <v>14632</v>
      </c>
      <c r="W110" s="275" t="str">
        <f t="shared" si="15"/>
        <v>B</v>
      </c>
      <c r="X110" s="283">
        <v>9.2812499999999996E-3</v>
      </c>
      <c r="Y110" s="64"/>
    </row>
    <row r="111" spans="1:25" ht="15" customHeight="1" x14ac:dyDescent="0.2">
      <c r="A111" s="1"/>
      <c r="B111" s="291">
        <v>20</v>
      </c>
      <c r="C111" s="291">
        <v>143</v>
      </c>
      <c r="D111" s="228">
        <v>14</v>
      </c>
      <c r="E111" s="202">
        <v>107</v>
      </c>
      <c r="F111" s="201">
        <v>295</v>
      </c>
      <c r="G111" s="122" t="s">
        <v>316</v>
      </c>
      <c r="H111" s="139">
        <v>22</v>
      </c>
      <c r="I111" s="124"/>
      <c r="J111" s="16">
        <v>11</v>
      </c>
      <c r="K111" s="171"/>
      <c r="L111" s="171"/>
      <c r="M111" s="171"/>
      <c r="N111" s="116">
        <v>28916</v>
      </c>
      <c r="O111" s="244">
        <v>1979</v>
      </c>
      <c r="P111" s="36">
        <f t="shared" si="11"/>
        <v>74.616317982156573</v>
      </c>
      <c r="Q111" s="183">
        <v>1.1121527777777779E-2</v>
      </c>
      <c r="R111" s="245">
        <f t="shared" si="12"/>
        <v>135.99446745318684</v>
      </c>
      <c r="S111" s="409">
        <f t="shared" si="13"/>
        <v>210.61078543534342</v>
      </c>
      <c r="T111" s="395" t="str">
        <f t="shared" si="18"/>
        <v>-</v>
      </c>
      <c r="U111" s="246">
        <f t="shared" si="19"/>
        <v>4.2476851851851703E-4</v>
      </c>
      <c r="V111" s="104">
        <f t="shared" si="14"/>
        <v>16690</v>
      </c>
      <c r="W111" s="275" t="str">
        <f t="shared" si="15"/>
        <v>B</v>
      </c>
      <c r="X111" s="283">
        <v>1.1546296296296296E-2</v>
      </c>
      <c r="Y111" s="64"/>
    </row>
    <row r="112" spans="1:25" ht="15" customHeight="1" x14ac:dyDescent="0.2">
      <c r="A112" s="1"/>
      <c r="B112" s="291">
        <v>174</v>
      </c>
      <c r="C112" s="291">
        <v>115</v>
      </c>
      <c r="D112" s="228">
        <v>183</v>
      </c>
      <c r="E112" s="202">
        <v>108</v>
      </c>
      <c r="F112" s="201">
        <v>120</v>
      </c>
      <c r="G112" s="102" t="s">
        <v>124</v>
      </c>
      <c r="H112" s="139">
        <v>38</v>
      </c>
      <c r="I112" s="103"/>
      <c r="J112" s="15"/>
      <c r="K112" s="16"/>
      <c r="L112" s="157">
        <v>47</v>
      </c>
      <c r="M112" s="15"/>
      <c r="N112" s="116">
        <v>20600</v>
      </c>
      <c r="O112" s="189">
        <v>1956</v>
      </c>
      <c r="P112" s="36">
        <f t="shared" si="11"/>
        <v>111.79482609118079</v>
      </c>
      <c r="Q112" s="183">
        <v>1.7663194444444443E-2</v>
      </c>
      <c r="R112" s="245">
        <f t="shared" si="12"/>
        <v>98.346505130927724</v>
      </c>
      <c r="S112" s="409">
        <f t="shared" si="13"/>
        <v>210.14133122210853</v>
      </c>
      <c r="T112" s="395" t="str">
        <f t="shared" si="18"/>
        <v>+</v>
      </c>
      <c r="U112" s="246">
        <f t="shared" si="19"/>
        <v>3.9699074074073942E-4</v>
      </c>
      <c r="V112" s="104">
        <f t="shared" si="14"/>
        <v>25006</v>
      </c>
      <c r="W112" s="275" t="str">
        <f t="shared" si="15"/>
        <v>D</v>
      </c>
      <c r="X112" s="283">
        <v>1.7266203703703704E-2</v>
      </c>
      <c r="Y112" s="64"/>
    </row>
    <row r="113" spans="1:25" ht="15" customHeight="1" x14ac:dyDescent="0.2">
      <c r="A113" s="1"/>
      <c r="B113" s="291">
        <v>110</v>
      </c>
      <c r="C113" s="291">
        <v>238</v>
      </c>
      <c r="D113" s="228">
        <v>28</v>
      </c>
      <c r="E113" s="202">
        <v>109</v>
      </c>
      <c r="F113" s="201">
        <v>247</v>
      </c>
      <c r="G113" s="122" t="s">
        <v>255</v>
      </c>
      <c r="H113" s="139">
        <v>26</v>
      </c>
      <c r="I113" s="173"/>
      <c r="J113" s="16">
        <v>18</v>
      </c>
      <c r="K113" s="17"/>
      <c r="L113" s="17"/>
      <c r="M113" s="17"/>
      <c r="N113" s="116">
        <v>28271</v>
      </c>
      <c r="O113" s="188">
        <v>1977</v>
      </c>
      <c r="P113" s="36">
        <f t="shared" si="11"/>
        <v>77.499932427842069</v>
      </c>
      <c r="Q113" s="183">
        <v>1.1753472222222222E-2</v>
      </c>
      <c r="R113" s="245">
        <f t="shared" si="12"/>
        <v>132.3575623880854</v>
      </c>
      <c r="S113" s="409">
        <f t="shared" si="13"/>
        <v>209.85749481592745</v>
      </c>
      <c r="T113" s="395" t="str">
        <f t="shared" si="18"/>
        <v>-</v>
      </c>
      <c r="U113" s="246">
        <f t="shared" si="19"/>
        <v>2.945601851851852E-3</v>
      </c>
      <c r="V113" s="104">
        <f t="shared" si="14"/>
        <v>17335</v>
      </c>
      <c r="W113" s="275" t="str">
        <f t="shared" si="15"/>
        <v>B</v>
      </c>
      <c r="X113" s="283">
        <v>1.4699074074074074E-2</v>
      </c>
      <c r="Y113" s="64"/>
    </row>
    <row r="114" spans="1:25" ht="15" customHeight="1" x14ac:dyDescent="0.2">
      <c r="A114" s="1"/>
      <c r="B114" s="291"/>
      <c r="C114" s="291"/>
      <c r="D114" s="228">
        <v>25</v>
      </c>
      <c r="E114" s="202">
        <v>110</v>
      </c>
      <c r="F114" s="201">
        <v>314</v>
      </c>
      <c r="G114" s="102" t="s">
        <v>336</v>
      </c>
      <c r="H114" s="139">
        <v>21</v>
      </c>
      <c r="I114" s="92"/>
      <c r="J114" s="16">
        <v>16</v>
      </c>
      <c r="K114" s="75"/>
      <c r="L114" s="75"/>
      <c r="M114" s="75"/>
      <c r="N114" s="116">
        <v>28387</v>
      </c>
      <c r="O114" s="199">
        <v>1977</v>
      </c>
      <c r="P114" s="36">
        <f t="shared" si="11"/>
        <v>76.981328899625765</v>
      </c>
      <c r="Q114" s="183">
        <v>1.1673611111111109E-2</v>
      </c>
      <c r="R114" s="245">
        <f t="shared" si="12"/>
        <v>132.81717126993885</v>
      </c>
      <c r="S114" s="409">
        <f t="shared" si="13"/>
        <v>209.79850016956462</v>
      </c>
      <c r="T114" s="395" t="str">
        <f t="shared" si="18"/>
        <v>+</v>
      </c>
      <c r="U114" s="246">
        <f t="shared" si="19"/>
        <v>3.9699074074073942E-4</v>
      </c>
      <c r="V114" s="104">
        <f t="shared" si="14"/>
        <v>17219</v>
      </c>
      <c r="W114" s="275" t="str">
        <f t="shared" si="15"/>
        <v>B</v>
      </c>
      <c r="X114" s="283">
        <v>1.1276620370370369E-2</v>
      </c>
      <c r="Y114" s="64"/>
    </row>
    <row r="115" spans="1:25" ht="14.25" customHeight="1" x14ac:dyDescent="0.2">
      <c r="A115" s="1"/>
      <c r="B115" s="291">
        <v>35</v>
      </c>
      <c r="C115" s="291">
        <v>120</v>
      </c>
      <c r="D115" s="228">
        <v>40</v>
      </c>
      <c r="E115" s="202">
        <v>111</v>
      </c>
      <c r="F115" s="201">
        <v>190</v>
      </c>
      <c r="G115" s="123" t="s">
        <v>167</v>
      </c>
      <c r="H115" s="139">
        <v>31</v>
      </c>
      <c r="I115" s="125"/>
      <c r="J115" s="16">
        <v>23</v>
      </c>
      <c r="K115" s="11"/>
      <c r="L115" s="13"/>
      <c r="M115" s="13"/>
      <c r="N115" s="116">
        <v>27405</v>
      </c>
      <c r="O115" s="66">
        <v>1975</v>
      </c>
      <c r="P115" s="36">
        <f t="shared" si="11"/>
        <v>81.371576009181055</v>
      </c>
      <c r="Q115" s="183">
        <v>1.2456018518518519E-2</v>
      </c>
      <c r="R115" s="245">
        <f t="shared" si="12"/>
        <v>128.31433642743229</v>
      </c>
      <c r="S115" s="409">
        <f t="shared" si="13"/>
        <v>209.68591243661336</v>
      </c>
      <c r="T115" s="395" t="str">
        <f t="shared" si="18"/>
        <v>+</v>
      </c>
      <c r="U115" s="246">
        <f t="shared" si="19"/>
        <v>3.7037037037036986E-4</v>
      </c>
      <c r="V115" s="104">
        <f t="shared" si="14"/>
        <v>18201</v>
      </c>
      <c r="W115" s="275" t="str">
        <f t="shared" si="15"/>
        <v>B</v>
      </c>
      <c r="X115" s="283">
        <v>1.2085648148148149E-2</v>
      </c>
      <c r="Y115" s="64"/>
    </row>
    <row r="116" spans="1:25" ht="15" customHeight="1" x14ac:dyDescent="0.2">
      <c r="A116" s="1"/>
      <c r="B116" s="291">
        <v>23</v>
      </c>
      <c r="C116" s="291">
        <v>141</v>
      </c>
      <c r="D116" s="228">
        <v>22</v>
      </c>
      <c r="E116" s="202">
        <v>112</v>
      </c>
      <c r="F116" s="201">
        <v>256</v>
      </c>
      <c r="G116" s="122" t="s">
        <v>304</v>
      </c>
      <c r="H116" s="139">
        <v>25</v>
      </c>
      <c r="I116" s="177"/>
      <c r="J116" s="16">
        <v>15</v>
      </c>
      <c r="K116" s="171"/>
      <c r="L116" s="171"/>
      <c r="M116" s="171"/>
      <c r="N116" s="116">
        <v>28688</v>
      </c>
      <c r="O116" s="244">
        <v>1978</v>
      </c>
      <c r="P116" s="36">
        <f t="shared" si="11"/>
        <v>75.635642158305856</v>
      </c>
      <c r="Q116" s="183">
        <v>1.1494212962962963E-2</v>
      </c>
      <c r="R116" s="245">
        <f t="shared" si="12"/>
        <v>133.84962600453724</v>
      </c>
      <c r="S116" s="409">
        <f t="shared" si="13"/>
        <v>209.48526816284311</v>
      </c>
      <c r="T116" s="395" t="str">
        <f t="shared" si="18"/>
        <v>-</v>
      </c>
      <c r="U116" s="246">
        <f t="shared" si="19"/>
        <v>1.759259259259266E-4</v>
      </c>
      <c r="V116" s="104">
        <f t="shared" si="14"/>
        <v>16918</v>
      </c>
      <c r="W116" s="275" t="str">
        <f t="shared" si="15"/>
        <v>B</v>
      </c>
      <c r="X116" s="283">
        <v>1.167013888888889E-2</v>
      </c>
      <c r="Y116" s="64"/>
    </row>
    <row r="117" spans="1:25" ht="15" customHeight="1" x14ac:dyDescent="0.2">
      <c r="A117" s="1"/>
      <c r="B117" s="291">
        <v>149</v>
      </c>
      <c r="C117" s="291">
        <v>70</v>
      </c>
      <c r="D117" s="228">
        <v>190</v>
      </c>
      <c r="E117" s="202">
        <v>113</v>
      </c>
      <c r="F117" s="201">
        <v>84</v>
      </c>
      <c r="G117" s="102" t="s">
        <v>97</v>
      </c>
      <c r="H117" s="139">
        <v>41</v>
      </c>
      <c r="I117" s="103"/>
      <c r="J117" s="15"/>
      <c r="K117" s="15"/>
      <c r="L117" s="15">
        <v>50</v>
      </c>
      <c r="M117" s="15"/>
      <c r="N117" s="116">
        <v>20517</v>
      </c>
      <c r="O117" s="191">
        <v>1956</v>
      </c>
      <c r="P117" s="36">
        <f t="shared" si="11"/>
        <v>112.1658958570597</v>
      </c>
      <c r="Q117" s="183">
        <v>1.7857638888888888E-2</v>
      </c>
      <c r="R117" s="245">
        <f t="shared" si="12"/>
        <v>97.227457418588799</v>
      </c>
      <c r="S117" s="409">
        <f t="shared" si="13"/>
        <v>209.39335327564851</v>
      </c>
      <c r="T117" s="395" t="str">
        <f t="shared" si="18"/>
        <v>+</v>
      </c>
      <c r="U117" s="246">
        <f t="shared" si="19"/>
        <v>1.6840277777777773E-3</v>
      </c>
      <c r="V117" s="104">
        <f t="shared" si="14"/>
        <v>25089</v>
      </c>
      <c r="W117" s="275" t="str">
        <f t="shared" si="15"/>
        <v>D</v>
      </c>
      <c r="X117" s="283">
        <v>1.6173611111111111E-2</v>
      </c>
      <c r="Y117" s="64"/>
    </row>
    <row r="118" spans="1:25" ht="15" customHeight="1" x14ac:dyDescent="0.2">
      <c r="A118" s="1"/>
      <c r="B118" s="291">
        <v>49</v>
      </c>
      <c r="C118" s="291">
        <v>113</v>
      </c>
      <c r="D118" s="228">
        <v>57</v>
      </c>
      <c r="E118" s="202">
        <v>114</v>
      </c>
      <c r="F118" s="201">
        <v>288</v>
      </c>
      <c r="G118" s="122" t="s">
        <v>309</v>
      </c>
      <c r="H118" s="139">
        <v>22</v>
      </c>
      <c r="I118" s="124"/>
      <c r="J118" s="16"/>
      <c r="K118" s="87">
        <v>23</v>
      </c>
      <c r="L118" s="171"/>
      <c r="M118" s="171"/>
      <c r="N118" s="116">
        <v>26617</v>
      </c>
      <c r="O118" s="244">
        <v>1972</v>
      </c>
      <c r="P118" s="36">
        <f t="shared" si="11"/>
        <v>84.894503424995264</v>
      </c>
      <c r="Q118" s="183">
        <v>1.3128472222222222E-2</v>
      </c>
      <c r="R118" s="245">
        <f t="shared" si="12"/>
        <v>124.44429642226021</v>
      </c>
      <c r="S118" s="409">
        <f t="shared" si="13"/>
        <v>209.33879984725547</v>
      </c>
      <c r="T118" s="395" t="str">
        <f t="shared" si="18"/>
        <v>+</v>
      </c>
      <c r="U118" s="246">
        <f t="shared" si="19"/>
        <v>5.2430555555555564E-4</v>
      </c>
      <c r="V118" s="104">
        <f t="shared" si="14"/>
        <v>18989</v>
      </c>
      <c r="W118" s="275" t="str">
        <f t="shared" si="15"/>
        <v>C</v>
      </c>
      <c r="X118" s="283">
        <v>1.2604166666666666E-2</v>
      </c>
      <c r="Y118" s="64"/>
    </row>
    <row r="119" spans="1:25" ht="15" customHeight="1" x14ac:dyDescent="0.2">
      <c r="A119" s="1"/>
      <c r="B119" s="291">
        <v>200</v>
      </c>
      <c r="C119" s="291">
        <v>151</v>
      </c>
      <c r="D119" s="228">
        <v>188</v>
      </c>
      <c r="E119" s="202">
        <v>115</v>
      </c>
      <c r="F119" s="201">
        <v>85</v>
      </c>
      <c r="G119" s="102" t="s">
        <v>98</v>
      </c>
      <c r="H119" s="139">
        <v>41</v>
      </c>
      <c r="I119" s="103"/>
      <c r="J119" s="15"/>
      <c r="K119" s="15"/>
      <c r="L119" s="157">
        <v>49</v>
      </c>
      <c r="M119" s="15"/>
      <c r="N119" s="116">
        <v>20640</v>
      </c>
      <c r="O119" s="191">
        <v>1956</v>
      </c>
      <c r="P119" s="36">
        <f t="shared" si="11"/>
        <v>111.61599728834757</v>
      </c>
      <c r="Q119" s="183">
        <v>1.7820601851851851E-2</v>
      </c>
      <c r="R119" s="245">
        <f t="shared" si="12"/>
        <v>97.440609363796213</v>
      </c>
      <c r="S119" s="409">
        <f t="shared" si="13"/>
        <v>209.05660665214378</v>
      </c>
      <c r="T119" s="395" t="str">
        <f t="shared" si="18"/>
        <v>-</v>
      </c>
      <c r="U119" s="246">
        <f t="shared" si="19"/>
        <v>4.2013888888889003E-4</v>
      </c>
      <c r="V119" s="104">
        <f t="shared" si="14"/>
        <v>24966</v>
      </c>
      <c r="W119" s="275" t="str">
        <f t="shared" si="15"/>
        <v>D</v>
      </c>
      <c r="X119" s="283">
        <v>1.8240740740740741E-2</v>
      </c>
      <c r="Y119" s="64"/>
    </row>
    <row r="120" spans="1:25" ht="15" customHeight="1" x14ac:dyDescent="0.2">
      <c r="A120" s="1"/>
      <c r="B120" s="291"/>
      <c r="C120" s="291"/>
      <c r="D120" s="228">
        <v>226</v>
      </c>
      <c r="E120" s="202">
        <v>116</v>
      </c>
      <c r="F120" s="201">
        <v>143</v>
      </c>
      <c r="G120" s="102" t="s">
        <v>130</v>
      </c>
      <c r="H120" s="139">
        <v>35</v>
      </c>
      <c r="I120" s="103"/>
      <c r="J120" s="15"/>
      <c r="K120" s="15"/>
      <c r="L120" s="15"/>
      <c r="M120" s="15">
        <v>31</v>
      </c>
      <c r="N120" s="116">
        <v>18391</v>
      </c>
      <c r="O120" s="189">
        <v>1950</v>
      </c>
      <c r="P120" s="36">
        <f t="shared" si="11"/>
        <v>121.67064672764477</v>
      </c>
      <c r="Q120" s="183">
        <v>1.9570601851851853E-2</v>
      </c>
      <c r="R120" s="245">
        <f t="shared" si="12"/>
        <v>87.369179952745995</v>
      </c>
      <c r="S120" s="409">
        <f t="shared" si="13"/>
        <v>209.03982668039077</v>
      </c>
      <c r="T120" s="395"/>
      <c r="U120" s="246"/>
      <c r="V120" s="104">
        <f t="shared" si="14"/>
        <v>27215</v>
      </c>
      <c r="W120" s="275" t="str">
        <f t="shared" si="15"/>
        <v>E</v>
      </c>
      <c r="X120" s="283"/>
      <c r="Y120" s="64"/>
    </row>
    <row r="121" spans="1:25" ht="15" customHeight="1" x14ac:dyDescent="0.2">
      <c r="A121" s="1"/>
      <c r="B121" s="291">
        <v>8</v>
      </c>
      <c r="C121" s="291">
        <v>132</v>
      </c>
      <c r="D121" s="228">
        <v>12</v>
      </c>
      <c r="E121" s="202">
        <v>117</v>
      </c>
      <c r="F121" s="201">
        <v>296</v>
      </c>
      <c r="G121" s="122" t="s">
        <v>317</v>
      </c>
      <c r="H121" s="139">
        <v>22</v>
      </c>
      <c r="I121" s="124"/>
      <c r="J121" s="16">
        <v>10</v>
      </c>
      <c r="K121" s="171"/>
      <c r="L121" s="171"/>
      <c r="M121" s="171"/>
      <c r="N121" s="116">
        <v>29362</v>
      </c>
      <c r="O121" s="244">
        <v>1980</v>
      </c>
      <c r="P121" s="36">
        <f t="shared" si="11"/>
        <v>72.622376830566296</v>
      </c>
      <c r="Q121" s="183">
        <v>1.104976851851852E-2</v>
      </c>
      <c r="R121" s="245">
        <f t="shared" si="12"/>
        <v>136.40744934702622</v>
      </c>
      <c r="S121" s="409">
        <f t="shared" si="13"/>
        <v>209.0298261775925</v>
      </c>
      <c r="T121" s="395" t="str">
        <f t="shared" ref="T121:T127" si="20">IF(X121&lt;Q121,"+","-")</f>
        <v>+</v>
      </c>
      <c r="U121" s="246">
        <f t="shared" ref="U121:U127" si="21">IF(X121&gt;Q121,X121-Q121,Q121-X121)</f>
        <v>1.5393518518518577E-4</v>
      </c>
      <c r="V121" s="104">
        <f t="shared" si="14"/>
        <v>16244</v>
      </c>
      <c r="W121" s="275" t="str">
        <f t="shared" si="15"/>
        <v>B</v>
      </c>
      <c r="X121" s="283">
        <v>1.0895833333333334E-2</v>
      </c>
      <c r="Y121" s="64"/>
    </row>
    <row r="122" spans="1:25" ht="15" customHeight="1" x14ac:dyDescent="0.2">
      <c r="A122" s="1"/>
      <c r="B122" s="291">
        <v>89</v>
      </c>
      <c r="C122" s="291">
        <v>108</v>
      </c>
      <c r="D122" s="228">
        <v>118</v>
      </c>
      <c r="E122" s="202">
        <v>118</v>
      </c>
      <c r="F122" s="201">
        <v>178</v>
      </c>
      <c r="G122" s="123" t="s">
        <v>166</v>
      </c>
      <c r="H122" s="139">
        <v>32</v>
      </c>
      <c r="I122" s="125"/>
      <c r="J122" s="16"/>
      <c r="K122" s="143">
        <v>38</v>
      </c>
      <c r="L122" s="13"/>
      <c r="M122" s="13"/>
      <c r="N122" s="116">
        <v>24599</v>
      </c>
      <c r="O122" s="66">
        <v>1967</v>
      </c>
      <c r="P122" s="36">
        <f t="shared" si="11"/>
        <v>93.916416527930679</v>
      </c>
      <c r="Q122" s="183">
        <v>1.4751157407407407E-2</v>
      </c>
      <c r="R122" s="245">
        <f t="shared" si="12"/>
        <v>115.10557682286048</v>
      </c>
      <c r="S122" s="409">
        <f t="shared" si="13"/>
        <v>209.02199335079115</v>
      </c>
      <c r="T122" s="395" t="str">
        <f t="shared" si="20"/>
        <v>+</v>
      </c>
      <c r="U122" s="246">
        <f t="shared" si="21"/>
        <v>7.187499999999989E-4</v>
      </c>
      <c r="V122" s="104">
        <f t="shared" si="14"/>
        <v>21007</v>
      </c>
      <c r="W122" s="275" t="str">
        <f t="shared" si="15"/>
        <v>C</v>
      </c>
      <c r="X122" s="283">
        <v>1.4032407407407408E-2</v>
      </c>
      <c r="Y122" s="64"/>
    </row>
    <row r="123" spans="1:25" ht="15" customHeight="1" x14ac:dyDescent="0.2">
      <c r="A123" s="1"/>
      <c r="B123" s="291">
        <v>6</v>
      </c>
      <c r="C123" s="291">
        <v>130</v>
      </c>
      <c r="D123" s="228">
        <v>8</v>
      </c>
      <c r="E123" s="202">
        <v>119</v>
      </c>
      <c r="F123" s="201">
        <v>297</v>
      </c>
      <c r="G123" s="122" t="s">
        <v>318</v>
      </c>
      <c r="H123" s="139">
        <v>22</v>
      </c>
      <c r="I123" s="124"/>
      <c r="J123" s="16">
        <v>7</v>
      </c>
      <c r="K123" s="171"/>
      <c r="L123" s="171"/>
      <c r="M123" s="171"/>
      <c r="N123" s="116">
        <v>29877</v>
      </c>
      <c r="O123" s="66">
        <v>1981</v>
      </c>
      <c r="P123" s="36">
        <f t="shared" si="11"/>
        <v>70.31995599408873</v>
      </c>
      <c r="Q123" s="183">
        <v>1.0659722222222221E-2</v>
      </c>
      <c r="R123" s="245">
        <f t="shared" si="12"/>
        <v>138.65220576999178</v>
      </c>
      <c r="S123" s="409">
        <f t="shared" si="13"/>
        <v>208.97216176408051</v>
      </c>
      <c r="T123" s="395" t="str">
        <f t="shared" si="20"/>
        <v>+</v>
      </c>
      <c r="U123" s="246">
        <f t="shared" si="21"/>
        <v>2.1875000000000019E-4</v>
      </c>
      <c r="V123" s="104">
        <f t="shared" si="14"/>
        <v>15729</v>
      </c>
      <c r="W123" s="275" t="str">
        <f t="shared" si="15"/>
        <v>B</v>
      </c>
      <c r="X123" s="283">
        <v>1.0440972222222221E-2</v>
      </c>
      <c r="Y123" s="64"/>
    </row>
    <row r="124" spans="1:25" ht="15" customHeight="1" x14ac:dyDescent="0.2">
      <c r="A124" s="1"/>
      <c r="B124" s="291">
        <v>57</v>
      </c>
      <c r="C124" s="291">
        <v>116</v>
      </c>
      <c r="D124" s="228">
        <v>70</v>
      </c>
      <c r="E124" s="202">
        <v>120</v>
      </c>
      <c r="F124" s="201">
        <v>157</v>
      </c>
      <c r="G124" s="102" t="s">
        <v>151</v>
      </c>
      <c r="H124" s="139">
        <v>35</v>
      </c>
      <c r="I124" s="103"/>
      <c r="J124" s="16"/>
      <c r="K124" s="87">
        <v>25</v>
      </c>
      <c r="L124" s="15"/>
      <c r="M124" s="15"/>
      <c r="N124" s="116">
        <v>26268</v>
      </c>
      <c r="O124" s="16">
        <v>1971</v>
      </c>
      <c r="P124" s="36">
        <f t="shared" si="11"/>
        <v>86.45478472971503</v>
      </c>
      <c r="Q124" s="183">
        <v>1.3467592592592594E-2</v>
      </c>
      <c r="R124" s="245">
        <f t="shared" si="12"/>
        <v>122.49262392395485</v>
      </c>
      <c r="S124" s="409">
        <f t="shared" si="13"/>
        <v>208.94740865366987</v>
      </c>
      <c r="T124" s="395" t="str">
        <f t="shared" si="20"/>
        <v>+</v>
      </c>
      <c r="U124" s="246">
        <f t="shared" si="21"/>
        <v>5.7060185185185512E-4</v>
      </c>
      <c r="V124" s="104">
        <f t="shared" si="14"/>
        <v>19338</v>
      </c>
      <c r="W124" s="275" t="str">
        <f t="shared" si="15"/>
        <v>C</v>
      </c>
      <c r="X124" s="283">
        <v>1.2896990740740738E-2</v>
      </c>
      <c r="Y124" s="64"/>
    </row>
    <row r="125" spans="1:25" ht="15" customHeight="1" x14ac:dyDescent="0.2">
      <c r="A125" s="1"/>
      <c r="B125" s="291">
        <v>12</v>
      </c>
      <c r="C125" s="291">
        <v>183</v>
      </c>
      <c r="D125" s="228">
        <v>4</v>
      </c>
      <c r="E125" s="202">
        <v>121</v>
      </c>
      <c r="F125" s="201">
        <v>301</v>
      </c>
      <c r="G125" s="122" t="s">
        <v>322</v>
      </c>
      <c r="H125" s="139">
        <v>22</v>
      </c>
      <c r="I125" s="124"/>
      <c r="J125" s="16">
        <v>3</v>
      </c>
      <c r="K125" s="171"/>
      <c r="L125" s="171"/>
      <c r="M125" s="171"/>
      <c r="N125" s="116">
        <v>30901</v>
      </c>
      <c r="O125" s="244">
        <v>1984</v>
      </c>
      <c r="P125" s="36">
        <f t="shared" si="11"/>
        <v>65.741938641558562</v>
      </c>
      <c r="Q125" s="183">
        <v>9.8923611111111105E-3</v>
      </c>
      <c r="R125" s="245">
        <f t="shared" si="12"/>
        <v>143.06844763475783</v>
      </c>
      <c r="S125" s="409">
        <f t="shared" si="13"/>
        <v>208.81038627631639</v>
      </c>
      <c r="T125" s="395" t="str">
        <f t="shared" si="20"/>
        <v>-</v>
      </c>
      <c r="U125" s="246">
        <f t="shared" si="21"/>
        <v>1.278935185185185E-3</v>
      </c>
      <c r="V125" s="104">
        <f t="shared" si="14"/>
        <v>14705</v>
      </c>
      <c r="W125" s="275" t="str">
        <f t="shared" si="15"/>
        <v>B</v>
      </c>
      <c r="X125" s="283">
        <v>1.1171296296296295E-2</v>
      </c>
      <c r="Y125" s="64"/>
    </row>
    <row r="126" spans="1:25" ht="15" customHeight="1" x14ac:dyDescent="0.2">
      <c r="A126" s="1"/>
      <c r="B126" s="291">
        <v>255</v>
      </c>
      <c r="C126" s="291">
        <v>177</v>
      </c>
      <c r="D126" s="228">
        <v>236</v>
      </c>
      <c r="E126" s="202">
        <v>122</v>
      </c>
      <c r="F126" s="201">
        <v>70</v>
      </c>
      <c r="G126" s="102" t="s">
        <v>85</v>
      </c>
      <c r="H126" s="139">
        <v>42</v>
      </c>
      <c r="I126" s="103"/>
      <c r="J126" s="15"/>
      <c r="K126" s="15"/>
      <c r="L126" s="15"/>
      <c r="M126" s="15">
        <v>37</v>
      </c>
      <c r="N126" s="116">
        <v>17424</v>
      </c>
      <c r="O126" s="180">
        <v>1947</v>
      </c>
      <c r="P126" s="36">
        <f t="shared" si="11"/>
        <v>125.9938330361376</v>
      </c>
      <c r="Q126" s="183">
        <v>2.0400462962962964E-2</v>
      </c>
      <c r="R126" s="245">
        <f t="shared" si="12"/>
        <v>82.593244180442426</v>
      </c>
      <c r="S126" s="409">
        <f t="shared" si="13"/>
        <v>208.58707721658004</v>
      </c>
      <c r="T126" s="395" t="str">
        <f t="shared" si="20"/>
        <v>-</v>
      </c>
      <c r="U126" s="246">
        <f t="shared" si="21"/>
        <v>1.0497685185185159E-3</v>
      </c>
      <c r="V126" s="104">
        <f t="shared" si="14"/>
        <v>28182</v>
      </c>
      <c r="W126" s="275" t="str">
        <f t="shared" si="15"/>
        <v>E</v>
      </c>
      <c r="X126" s="283">
        <v>2.145023148148148E-2</v>
      </c>
      <c r="Y126" s="64"/>
    </row>
    <row r="127" spans="1:25" ht="15" customHeight="1" x14ac:dyDescent="0.2">
      <c r="A127" s="1"/>
      <c r="B127" s="291">
        <v>238</v>
      </c>
      <c r="C127" s="291">
        <v>172</v>
      </c>
      <c r="D127" s="228">
        <v>219</v>
      </c>
      <c r="E127" s="202">
        <v>123</v>
      </c>
      <c r="F127" s="201">
        <v>15</v>
      </c>
      <c r="G127" s="102" t="s">
        <v>31</v>
      </c>
      <c r="H127" s="139">
        <v>52</v>
      </c>
      <c r="I127" s="103"/>
      <c r="J127" s="15"/>
      <c r="K127" s="15"/>
      <c r="L127" s="157"/>
      <c r="M127" s="15">
        <v>29</v>
      </c>
      <c r="N127" s="116">
        <v>18774</v>
      </c>
      <c r="O127" s="180">
        <v>1951</v>
      </c>
      <c r="P127" s="36">
        <f t="shared" si="11"/>
        <v>119.9583609405168</v>
      </c>
      <c r="Q127" s="183">
        <v>1.9413194444444445E-2</v>
      </c>
      <c r="R127" s="245">
        <f t="shared" si="12"/>
        <v>88.275075719877492</v>
      </c>
      <c r="S127" s="409">
        <f t="shared" si="13"/>
        <v>208.23343666039429</v>
      </c>
      <c r="T127" s="395" t="str">
        <f t="shared" si="20"/>
        <v>-</v>
      </c>
      <c r="U127" s="246">
        <f t="shared" si="21"/>
        <v>7.6967592592592365E-4</v>
      </c>
      <c r="V127" s="104">
        <f t="shared" si="14"/>
        <v>26832</v>
      </c>
      <c r="W127" s="275" t="str">
        <f t="shared" si="15"/>
        <v>E</v>
      </c>
      <c r="X127" s="283">
        <v>2.0182870370370368E-2</v>
      </c>
      <c r="Y127" s="64"/>
    </row>
    <row r="128" spans="1:25" ht="15" customHeight="1" x14ac:dyDescent="0.2">
      <c r="A128" s="1"/>
      <c r="B128" s="291"/>
      <c r="C128" s="291"/>
      <c r="D128" s="228">
        <v>149</v>
      </c>
      <c r="E128" s="202">
        <v>124</v>
      </c>
      <c r="F128" s="201">
        <v>226</v>
      </c>
      <c r="G128" s="123" t="s">
        <v>178</v>
      </c>
      <c r="H128" s="139">
        <v>27</v>
      </c>
      <c r="I128" s="127"/>
      <c r="J128" s="80"/>
      <c r="K128" s="142"/>
      <c r="L128" s="15">
        <v>32</v>
      </c>
      <c r="M128" s="80"/>
      <c r="N128" s="116">
        <v>22998</v>
      </c>
      <c r="O128" s="75">
        <v>1962</v>
      </c>
      <c r="P128" s="36">
        <f t="shared" si="11"/>
        <v>101.07403936132988</v>
      </c>
      <c r="Q128" s="183">
        <v>1.6135416666666666E-2</v>
      </c>
      <c r="R128" s="245">
        <f t="shared" si="12"/>
        <v>107.13902287073347</v>
      </c>
      <c r="S128" s="409">
        <f t="shared" si="13"/>
        <v>208.21306223206335</v>
      </c>
      <c r="T128" s="395"/>
      <c r="U128" s="246"/>
      <c r="V128" s="104">
        <f t="shared" si="14"/>
        <v>22608</v>
      </c>
      <c r="W128" s="275" t="str">
        <f t="shared" si="15"/>
        <v>D</v>
      </c>
      <c r="X128" s="283"/>
      <c r="Y128" s="64"/>
    </row>
    <row r="129" spans="1:25" ht="15" customHeight="1" x14ac:dyDescent="0.2">
      <c r="A129" s="1"/>
      <c r="B129" s="291">
        <v>55</v>
      </c>
      <c r="C129" s="291">
        <v>104</v>
      </c>
      <c r="D129" s="228">
        <v>83</v>
      </c>
      <c r="E129" s="202">
        <v>125</v>
      </c>
      <c r="F129" s="201">
        <v>287</v>
      </c>
      <c r="G129" s="122" t="s">
        <v>308</v>
      </c>
      <c r="H129" s="139">
        <v>22</v>
      </c>
      <c r="I129" s="124"/>
      <c r="J129" s="16"/>
      <c r="K129" s="143">
        <v>28</v>
      </c>
      <c r="L129" s="171"/>
      <c r="M129" s="171"/>
      <c r="N129" s="116">
        <v>26010</v>
      </c>
      <c r="O129" s="244">
        <v>1971</v>
      </c>
      <c r="P129" s="36">
        <f t="shared" si="11"/>
        <v>87.608230507989219</v>
      </c>
      <c r="Q129" s="183">
        <v>1.3810185185185184E-2</v>
      </c>
      <c r="R129" s="245">
        <f t="shared" si="12"/>
        <v>120.5209684307863</v>
      </c>
      <c r="S129" s="409">
        <f t="shared" si="13"/>
        <v>208.12919893877552</v>
      </c>
      <c r="T129" s="395" t="str">
        <f t="shared" ref="T129:T143" si="22">IF(X129&lt;Q129,"+","-")</f>
        <v>+</v>
      </c>
      <c r="U129" s="246">
        <f t="shared" ref="U129:U143" si="23">IF(X129&gt;Q129,X129-Q129,Q129-X129)</f>
        <v>9.4212962962962783E-4</v>
      </c>
      <c r="V129" s="104">
        <f t="shared" si="14"/>
        <v>19596</v>
      </c>
      <c r="W129" s="275" t="str">
        <f t="shared" si="15"/>
        <v>C</v>
      </c>
      <c r="X129" s="283">
        <v>1.2868055555555556E-2</v>
      </c>
      <c r="Y129" s="64"/>
    </row>
    <row r="130" spans="1:25" ht="15" customHeight="1" x14ac:dyDescent="0.2">
      <c r="A130" s="1"/>
      <c r="B130" s="291">
        <v>81</v>
      </c>
      <c r="C130" s="291">
        <v>134</v>
      </c>
      <c r="D130" s="228">
        <v>95</v>
      </c>
      <c r="E130" s="202">
        <v>126</v>
      </c>
      <c r="F130" s="201">
        <v>275</v>
      </c>
      <c r="G130" s="122" t="s">
        <v>288</v>
      </c>
      <c r="H130" s="139">
        <v>23</v>
      </c>
      <c r="I130" s="124"/>
      <c r="J130" s="171"/>
      <c r="K130" s="143">
        <v>32</v>
      </c>
      <c r="L130" s="171"/>
      <c r="M130" s="171"/>
      <c r="N130" s="116">
        <v>25630</v>
      </c>
      <c r="O130" s="244">
        <v>1970</v>
      </c>
      <c r="P130" s="36">
        <f t="shared" si="11"/>
        <v>89.307104134904719</v>
      </c>
      <c r="Q130" s="183">
        <v>1.4114583333333333E-2</v>
      </c>
      <c r="R130" s="245">
        <f t="shared" si="12"/>
        <v>118.76912588111287</v>
      </c>
      <c r="S130" s="409">
        <f t="shared" si="13"/>
        <v>208.07623001601758</v>
      </c>
      <c r="T130" s="395" t="str">
        <f t="shared" si="22"/>
        <v>+</v>
      </c>
      <c r="U130" s="246">
        <f t="shared" si="23"/>
        <v>2.9629629629629624E-4</v>
      </c>
      <c r="V130" s="104">
        <f t="shared" si="14"/>
        <v>19976</v>
      </c>
      <c r="W130" s="275" t="str">
        <f t="shared" si="15"/>
        <v>C</v>
      </c>
      <c r="X130" s="283">
        <v>1.3818287037037037E-2</v>
      </c>
      <c r="Y130" s="64"/>
    </row>
    <row r="131" spans="1:25" ht="15" customHeight="1" x14ac:dyDescent="0.2">
      <c r="A131" s="1"/>
      <c r="B131" s="291">
        <v>26</v>
      </c>
      <c r="C131" s="291">
        <v>121</v>
      </c>
      <c r="D131" s="228">
        <v>39</v>
      </c>
      <c r="E131" s="202">
        <v>127</v>
      </c>
      <c r="F131" s="201">
        <v>215</v>
      </c>
      <c r="G131" s="102" t="s">
        <v>235</v>
      </c>
      <c r="H131" s="139">
        <v>28</v>
      </c>
      <c r="I131" s="129"/>
      <c r="J131" s="16">
        <v>22</v>
      </c>
      <c r="K131" s="66"/>
      <c r="L131" s="15"/>
      <c r="M131" s="66"/>
      <c r="N131" s="116">
        <v>27864</v>
      </c>
      <c r="O131" s="180">
        <v>1976</v>
      </c>
      <c r="P131" s="36">
        <f t="shared" si="11"/>
        <v>79.319515496669979</v>
      </c>
      <c r="Q131" s="183">
        <v>1.2452546296296295E-2</v>
      </c>
      <c r="R131" s="245">
        <f t="shared" si="12"/>
        <v>128.33431942229549</v>
      </c>
      <c r="S131" s="409">
        <f t="shared" si="13"/>
        <v>207.65383491896546</v>
      </c>
      <c r="T131" s="395" t="str">
        <f t="shared" si="22"/>
        <v>+</v>
      </c>
      <c r="U131" s="246">
        <f t="shared" si="23"/>
        <v>7.094907407407397E-4</v>
      </c>
      <c r="V131" s="104">
        <f t="shared" si="14"/>
        <v>17742</v>
      </c>
      <c r="W131" s="275" t="str">
        <f t="shared" si="15"/>
        <v>B</v>
      </c>
      <c r="X131" s="283">
        <v>1.1743055555555555E-2</v>
      </c>
      <c r="Y131" s="64"/>
    </row>
    <row r="132" spans="1:25" ht="15" customHeight="1" x14ac:dyDescent="0.2">
      <c r="A132" s="1"/>
      <c r="B132" s="291">
        <v>123</v>
      </c>
      <c r="C132" s="291">
        <v>146</v>
      </c>
      <c r="D132" s="228">
        <v>134</v>
      </c>
      <c r="E132" s="202">
        <v>128</v>
      </c>
      <c r="F132" s="201">
        <v>173</v>
      </c>
      <c r="G132" s="102" t="s">
        <v>155</v>
      </c>
      <c r="H132" s="139">
        <v>33</v>
      </c>
      <c r="I132" s="106"/>
      <c r="J132" s="16"/>
      <c r="K132" s="143">
        <v>44</v>
      </c>
      <c r="L132" s="16"/>
      <c r="M132" s="16"/>
      <c r="N132" s="116">
        <v>24148</v>
      </c>
      <c r="O132" s="16">
        <v>1966</v>
      </c>
      <c r="P132" s="36">
        <f t="shared" si="11"/>
        <v>95.932711279875122</v>
      </c>
      <c r="Q132" s="183">
        <v>1.5366898148148149E-2</v>
      </c>
      <c r="R132" s="245">
        <f t="shared" si="12"/>
        <v>111.56192573378725</v>
      </c>
      <c r="S132" s="409">
        <f t="shared" si="13"/>
        <v>207.49463701366238</v>
      </c>
      <c r="T132" s="395" t="str">
        <f t="shared" si="22"/>
        <v>-</v>
      </c>
      <c r="U132" s="246">
        <f t="shared" si="23"/>
        <v>2.6620370370371294E-5</v>
      </c>
      <c r="V132" s="104">
        <f t="shared" si="14"/>
        <v>21458</v>
      </c>
      <c r="W132" s="275" t="str">
        <f t="shared" si="15"/>
        <v>C</v>
      </c>
      <c r="X132" s="283">
        <v>1.539351851851852E-2</v>
      </c>
      <c r="Y132" s="64"/>
    </row>
    <row r="133" spans="1:25" ht="15" customHeight="1" x14ac:dyDescent="0.2">
      <c r="A133" s="1"/>
      <c r="B133" s="291"/>
      <c r="C133" s="291"/>
      <c r="D133" s="228">
        <v>132</v>
      </c>
      <c r="E133" s="202">
        <v>129</v>
      </c>
      <c r="F133" s="201">
        <v>305</v>
      </c>
      <c r="G133" s="102" t="s">
        <v>329</v>
      </c>
      <c r="H133" s="139">
        <v>21</v>
      </c>
      <c r="I133" s="92"/>
      <c r="J133" s="75"/>
      <c r="K133" s="87">
        <v>43</v>
      </c>
      <c r="L133" s="75"/>
      <c r="M133" s="75"/>
      <c r="N133" s="116">
        <v>24256</v>
      </c>
      <c r="O133" s="199">
        <v>1966</v>
      </c>
      <c r="P133" s="36">
        <f t="shared" ref="P133:P196" si="24">V133/V$313*100</f>
        <v>95.449873512225452</v>
      </c>
      <c r="Q133" s="183">
        <v>1.5290509259259261E-2</v>
      </c>
      <c r="R133" s="245">
        <f t="shared" ref="R133:R196" si="25">200-Q133/Q$313*100</f>
        <v>112.00155162077753</v>
      </c>
      <c r="S133" s="409">
        <f t="shared" ref="S133:S196" si="26">P133+R133</f>
        <v>207.451425133003</v>
      </c>
      <c r="T133" s="395" t="str">
        <f t="shared" si="22"/>
        <v>-</v>
      </c>
      <c r="U133" s="246">
        <f t="shared" si="23"/>
        <v>5.2314814814814758E-4</v>
      </c>
      <c r="V133" s="104">
        <f t="shared" ref="V133:V196" si="27">G$3-N133</f>
        <v>21350</v>
      </c>
      <c r="W133" s="275" t="str">
        <f t="shared" ref="W133:W196" si="28">IF(O133&lt;=1954,"E",IF(O133&lt;=1964,"D",IF(O133&lt;=1974,"C",IF(O133&lt;=1984,"B","A"))))</f>
        <v>C</v>
      </c>
      <c r="X133" s="283">
        <v>1.5813657407407408E-2</v>
      </c>
      <c r="Y133" s="64"/>
    </row>
    <row r="134" spans="1:25" ht="15" customHeight="1" x14ac:dyDescent="0.2">
      <c r="A134" s="1"/>
      <c r="B134" s="291">
        <v>158</v>
      </c>
      <c r="C134" s="291">
        <v>78</v>
      </c>
      <c r="D134" s="228">
        <v>202</v>
      </c>
      <c r="E134" s="202">
        <v>130</v>
      </c>
      <c r="F134" s="201">
        <v>184</v>
      </c>
      <c r="G134" s="123" t="s">
        <v>170</v>
      </c>
      <c r="H134" s="139">
        <v>31</v>
      </c>
      <c r="I134" s="126"/>
      <c r="J134" s="68"/>
      <c r="K134" s="68"/>
      <c r="L134" s="15">
        <v>54</v>
      </c>
      <c r="M134" s="68"/>
      <c r="N134" s="116">
        <v>20311</v>
      </c>
      <c r="O134" s="198">
        <v>1955</v>
      </c>
      <c r="P134" s="36">
        <f t="shared" si="24"/>
        <v>113.08686419165073</v>
      </c>
      <c r="Q134" s="183">
        <v>1.8369212962962966E-2</v>
      </c>
      <c r="R134" s="245">
        <f t="shared" si="25"/>
        <v>94.283296175411422</v>
      </c>
      <c r="S134" s="409">
        <f t="shared" si="26"/>
        <v>207.37016036706217</v>
      </c>
      <c r="T134" s="395" t="str">
        <f t="shared" si="22"/>
        <v>+</v>
      </c>
      <c r="U134" s="246">
        <f t="shared" si="23"/>
        <v>1.8368055555555603E-3</v>
      </c>
      <c r="V134" s="104">
        <f t="shared" si="27"/>
        <v>25295</v>
      </c>
      <c r="W134" s="275" t="str">
        <f t="shared" si="28"/>
        <v>D</v>
      </c>
      <c r="X134" s="283">
        <v>1.6532407407407405E-2</v>
      </c>
      <c r="Y134" s="64"/>
    </row>
    <row r="135" spans="1:25" ht="15" customHeight="1" x14ac:dyDescent="0.2">
      <c r="A135" s="1"/>
      <c r="B135" s="291">
        <v>65</v>
      </c>
      <c r="C135" s="291">
        <v>139</v>
      </c>
      <c r="D135" s="228">
        <v>72</v>
      </c>
      <c r="E135" s="202">
        <v>131</v>
      </c>
      <c r="F135" s="201">
        <v>163</v>
      </c>
      <c r="G135" s="102" t="s">
        <v>158</v>
      </c>
      <c r="H135" s="139">
        <v>34</v>
      </c>
      <c r="I135" s="106"/>
      <c r="J135" s="16"/>
      <c r="K135" s="143">
        <v>26</v>
      </c>
      <c r="L135" s="16"/>
      <c r="M135" s="16"/>
      <c r="N135" s="116">
        <v>26604</v>
      </c>
      <c r="O135" s="16">
        <v>1972</v>
      </c>
      <c r="P135" s="36">
        <f t="shared" si="24"/>
        <v>84.952622785916063</v>
      </c>
      <c r="Q135" s="183">
        <v>1.3502314814814816E-2</v>
      </c>
      <c r="R135" s="245">
        <f t="shared" si="25"/>
        <v>122.29279397532289</v>
      </c>
      <c r="S135" s="409">
        <f t="shared" si="26"/>
        <v>207.24541676123897</v>
      </c>
      <c r="T135" s="395" t="str">
        <f t="shared" si="22"/>
        <v>+</v>
      </c>
      <c r="U135" s="246">
        <f t="shared" si="23"/>
        <v>2.9166666666666924E-4</v>
      </c>
      <c r="V135" s="104">
        <f t="shared" si="27"/>
        <v>19002</v>
      </c>
      <c r="W135" s="275" t="str">
        <f t="shared" si="28"/>
        <v>C</v>
      </c>
      <c r="X135" s="283">
        <v>1.3210648148148147E-2</v>
      </c>
      <c r="Y135" s="64"/>
    </row>
    <row r="136" spans="1:25" ht="15" customHeight="1" x14ac:dyDescent="0.2">
      <c r="A136" s="1"/>
      <c r="B136" s="291">
        <v>53</v>
      </c>
      <c r="C136" s="291">
        <v>117</v>
      </c>
      <c r="D136" s="228">
        <v>80</v>
      </c>
      <c r="E136" s="202">
        <v>132</v>
      </c>
      <c r="F136" s="201">
        <v>276</v>
      </c>
      <c r="G136" s="122" t="s">
        <v>289</v>
      </c>
      <c r="H136" s="139">
        <v>23</v>
      </c>
      <c r="I136" s="124"/>
      <c r="J136" s="171"/>
      <c r="K136" s="87">
        <v>27</v>
      </c>
      <c r="L136" s="171"/>
      <c r="M136" s="171"/>
      <c r="N136" s="116">
        <v>26392</v>
      </c>
      <c r="O136" s="244">
        <v>1972</v>
      </c>
      <c r="P136" s="36">
        <f t="shared" si="24"/>
        <v>85.900415440932079</v>
      </c>
      <c r="Q136" s="183">
        <v>1.3671296296296298E-2</v>
      </c>
      <c r="R136" s="245">
        <f t="shared" si="25"/>
        <v>121.32028822531407</v>
      </c>
      <c r="S136" s="409">
        <f t="shared" si="26"/>
        <v>207.22070366624615</v>
      </c>
      <c r="T136" s="395" t="str">
        <f t="shared" si="22"/>
        <v>+</v>
      </c>
      <c r="U136" s="246">
        <f t="shared" si="23"/>
        <v>8.3449074074074328E-4</v>
      </c>
      <c r="V136" s="104">
        <f t="shared" si="27"/>
        <v>19214</v>
      </c>
      <c r="W136" s="275" t="str">
        <f t="shared" si="28"/>
        <v>C</v>
      </c>
      <c r="X136" s="283">
        <v>1.2836805555555554E-2</v>
      </c>
      <c r="Y136" s="64"/>
    </row>
    <row r="137" spans="1:25" ht="15" customHeight="1" x14ac:dyDescent="0.2">
      <c r="A137" s="1"/>
      <c r="B137" s="291"/>
      <c r="C137" s="291"/>
      <c r="D137" s="228">
        <v>2</v>
      </c>
      <c r="E137" s="202">
        <v>133</v>
      </c>
      <c r="F137" s="201">
        <v>320</v>
      </c>
      <c r="G137" s="102" t="s">
        <v>340</v>
      </c>
      <c r="H137" s="139">
        <v>21</v>
      </c>
      <c r="I137" s="92">
        <v>1</v>
      </c>
      <c r="J137" s="75"/>
      <c r="K137" s="75"/>
      <c r="L137" s="75"/>
      <c r="M137" s="75"/>
      <c r="N137" s="116">
        <v>31756</v>
      </c>
      <c r="O137" s="199">
        <v>1986</v>
      </c>
      <c r="P137" s="36">
        <f t="shared" si="24"/>
        <v>61.919472980998712</v>
      </c>
      <c r="Q137" s="183">
        <v>9.5138888888888894E-3</v>
      </c>
      <c r="R137" s="245">
        <f t="shared" si="25"/>
        <v>145.24659407484609</v>
      </c>
      <c r="S137" s="409">
        <f t="shared" si="26"/>
        <v>207.16606705584479</v>
      </c>
      <c r="T137" s="395" t="str">
        <f t="shared" si="22"/>
        <v>-</v>
      </c>
      <c r="U137" s="246">
        <f t="shared" si="23"/>
        <v>1.4120370370370415E-4</v>
      </c>
      <c r="V137" s="104">
        <f t="shared" si="27"/>
        <v>13850</v>
      </c>
      <c r="W137" s="275" t="str">
        <f t="shared" si="28"/>
        <v>A</v>
      </c>
      <c r="X137" s="283">
        <v>9.6550925925925936E-3</v>
      </c>
      <c r="Y137" s="64"/>
    </row>
    <row r="138" spans="1:25" ht="15" customHeight="1" x14ac:dyDescent="0.2">
      <c r="A138" s="1"/>
      <c r="B138" s="291">
        <v>118</v>
      </c>
      <c r="C138" s="291">
        <v>128</v>
      </c>
      <c r="D138" s="228">
        <v>142</v>
      </c>
      <c r="E138" s="202">
        <v>134</v>
      </c>
      <c r="F138" s="201">
        <v>105</v>
      </c>
      <c r="G138" s="102" t="s">
        <v>119</v>
      </c>
      <c r="H138" s="139">
        <v>40</v>
      </c>
      <c r="I138" s="103"/>
      <c r="J138" s="15"/>
      <c r="K138" s="143">
        <v>46</v>
      </c>
      <c r="L138" s="11"/>
      <c r="M138" s="15"/>
      <c r="N138" s="116">
        <v>23847</v>
      </c>
      <c r="O138" s="191">
        <v>1965</v>
      </c>
      <c r="P138" s="36">
        <f t="shared" si="24"/>
        <v>97.278398021195017</v>
      </c>
      <c r="Q138" s="183">
        <v>1.5689814814814816E-2</v>
      </c>
      <c r="R138" s="245">
        <f t="shared" si="25"/>
        <v>109.70350721151013</v>
      </c>
      <c r="S138" s="409">
        <f t="shared" si="26"/>
        <v>206.98190523270515</v>
      </c>
      <c r="T138" s="395" t="str">
        <f t="shared" si="22"/>
        <v>+</v>
      </c>
      <c r="U138" s="246">
        <f t="shared" si="23"/>
        <v>6.0995370370370457E-4</v>
      </c>
      <c r="V138" s="104">
        <f t="shared" si="27"/>
        <v>21759</v>
      </c>
      <c r="W138" s="275" t="str">
        <f t="shared" si="28"/>
        <v>C</v>
      </c>
      <c r="X138" s="283">
        <v>1.5079861111111112E-2</v>
      </c>
      <c r="Y138" s="64"/>
    </row>
    <row r="139" spans="1:25" ht="15" customHeight="1" x14ac:dyDescent="0.2">
      <c r="A139" s="1"/>
      <c r="B139" s="291">
        <v>47</v>
      </c>
      <c r="C139" s="291">
        <v>140</v>
      </c>
      <c r="D139" s="228">
        <v>52</v>
      </c>
      <c r="E139" s="202">
        <v>135</v>
      </c>
      <c r="F139" s="201">
        <v>290</v>
      </c>
      <c r="G139" s="122" t="s">
        <v>311</v>
      </c>
      <c r="H139" s="139">
        <v>22</v>
      </c>
      <c r="I139" s="124"/>
      <c r="J139" s="16">
        <v>27</v>
      </c>
      <c r="K139" s="171"/>
      <c r="L139" s="171"/>
      <c r="M139" s="171"/>
      <c r="N139" s="116">
        <v>27458</v>
      </c>
      <c r="O139" s="244">
        <v>1975</v>
      </c>
      <c r="P139" s="36">
        <f t="shared" si="24"/>
        <v>81.134627845427048</v>
      </c>
      <c r="Q139" s="183">
        <v>1.2958333333333334E-2</v>
      </c>
      <c r="R139" s="245">
        <f t="shared" si="25"/>
        <v>125.42346317055676</v>
      </c>
      <c r="S139" s="409">
        <f t="shared" si="26"/>
        <v>206.55809101598379</v>
      </c>
      <c r="T139" s="395" t="str">
        <f t="shared" si="22"/>
        <v>+</v>
      </c>
      <c r="U139" s="246">
        <f t="shared" si="23"/>
        <v>3.6342592592592676E-4</v>
      </c>
      <c r="V139" s="104">
        <f t="shared" si="27"/>
        <v>18148</v>
      </c>
      <c r="W139" s="275" t="str">
        <f t="shared" si="28"/>
        <v>B</v>
      </c>
      <c r="X139" s="283">
        <v>1.2594907407407407E-2</v>
      </c>
      <c r="Y139" s="64"/>
    </row>
    <row r="140" spans="1:25" ht="15" customHeight="1" x14ac:dyDescent="0.2">
      <c r="A140" s="1"/>
      <c r="B140" s="291">
        <v>202</v>
      </c>
      <c r="C140" s="291">
        <v>112</v>
      </c>
      <c r="D140" s="228">
        <v>217</v>
      </c>
      <c r="E140" s="202">
        <v>136</v>
      </c>
      <c r="F140" s="201">
        <v>110</v>
      </c>
      <c r="G140" s="102" t="s">
        <v>109</v>
      </c>
      <c r="H140" s="139">
        <v>39</v>
      </c>
      <c r="I140" s="103"/>
      <c r="J140" s="15"/>
      <c r="K140" s="15"/>
      <c r="L140" s="15"/>
      <c r="M140" s="75">
        <v>28</v>
      </c>
      <c r="N140" s="116">
        <v>19273</v>
      </c>
      <c r="O140" s="189">
        <v>1952</v>
      </c>
      <c r="P140" s="36">
        <f t="shared" si="24"/>
        <v>117.7274716251725</v>
      </c>
      <c r="Q140" s="183">
        <v>1.9320601851851849E-2</v>
      </c>
      <c r="R140" s="245">
        <f t="shared" si="25"/>
        <v>88.807955582896042</v>
      </c>
      <c r="S140" s="409">
        <f t="shared" si="26"/>
        <v>206.53542720806854</v>
      </c>
      <c r="T140" s="395" t="str">
        <f t="shared" si="22"/>
        <v>+</v>
      </c>
      <c r="U140" s="246">
        <f t="shared" si="23"/>
        <v>1.0578703703703687E-3</v>
      </c>
      <c r="V140" s="104">
        <f t="shared" si="27"/>
        <v>26333</v>
      </c>
      <c r="W140" s="275" t="str">
        <f t="shared" si="28"/>
        <v>E</v>
      </c>
      <c r="X140" s="283">
        <v>1.826273148148148E-2</v>
      </c>
      <c r="Y140" s="64"/>
    </row>
    <row r="141" spans="1:25" ht="15" customHeight="1" x14ac:dyDescent="0.2">
      <c r="A141" s="1"/>
      <c r="B141" s="291">
        <v>187</v>
      </c>
      <c r="C141" s="291">
        <v>203</v>
      </c>
      <c r="D141" s="228">
        <v>155</v>
      </c>
      <c r="E141" s="202">
        <v>137</v>
      </c>
      <c r="F141" s="201">
        <v>138</v>
      </c>
      <c r="G141" s="102" t="s">
        <v>205</v>
      </c>
      <c r="H141" s="139">
        <v>36</v>
      </c>
      <c r="I141" s="103"/>
      <c r="J141" s="15"/>
      <c r="K141" s="143"/>
      <c r="L141" s="15">
        <v>36</v>
      </c>
      <c r="M141" s="15"/>
      <c r="N141" s="116">
        <v>23172</v>
      </c>
      <c r="O141" s="180">
        <v>1963</v>
      </c>
      <c r="P141" s="36">
        <f t="shared" si="24"/>
        <v>100.29613406900542</v>
      </c>
      <c r="Q141" s="183">
        <v>1.6321759259259262E-2</v>
      </c>
      <c r="R141" s="245">
        <f t="shared" si="25"/>
        <v>106.06660214640866</v>
      </c>
      <c r="S141" s="409">
        <f t="shared" si="26"/>
        <v>206.36273621541409</v>
      </c>
      <c r="T141" s="395" t="str">
        <f t="shared" si="22"/>
        <v>-</v>
      </c>
      <c r="U141" s="246">
        <f t="shared" si="23"/>
        <v>1.3217592592592586E-3</v>
      </c>
      <c r="V141" s="104">
        <f t="shared" si="27"/>
        <v>22434</v>
      </c>
      <c r="W141" s="275" t="str">
        <f t="shared" si="28"/>
        <v>D</v>
      </c>
      <c r="X141" s="283">
        <v>1.764351851851852E-2</v>
      </c>
      <c r="Y141" s="64"/>
    </row>
    <row r="142" spans="1:25" ht="15" customHeight="1" x14ac:dyDescent="0.2">
      <c r="A142" s="1"/>
      <c r="B142" s="291">
        <v>2</v>
      </c>
      <c r="C142" s="291">
        <v>133</v>
      </c>
      <c r="D142" s="228">
        <v>10</v>
      </c>
      <c r="E142" s="202">
        <v>138</v>
      </c>
      <c r="F142" s="201">
        <v>284</v>
      </c>
      <c r="G142" s="122" t="s">
        <v>295</v>
      </c>
      <c r="H142" s="139">
        <v>23</v>
      </c>
      <c r="I142" s="124"/>
      <c r="J142" s="16">
        <v>8</v>
      </c>
      <c r="K142" s="171"/>
      <c r="L142" s="171"/>
      <c r="M142" s="171"/>
      <c r="N142" s="116">
        <v>30380</v>
      </c>
      <c r="O142" s="244">
        <v>1983</v>
      </c>
      <c r="P142" s="36">
        <f t="shared" si="24"/>
        <v>68.071183798461107</v>
      </c>
      <c r="Q142" s="183">
        <v>1.0797453703703705E-2</v>
      </c>
      <c r="R142" s="245">
        <f t="shared" si="25"/>
        <v>137.85954697375169</v>
      </c>
      <c r="S142" s="409">
        <f t="shared" si="26"/>
        <v>205.9307307722128</v>
      </c>
      <c r="T142" s="395" t="str">
        <f t="shared" si="22"/>
        <v>+</v>
      </c>
      <c r="U142" s="246">
        <f t="shared" si="23"/>
        <v>6.59722222222223E-4</v>
      </c>
      <c r="V142" s="104">
        <f t="shared" si="27"/>
        <v>15226</v>
      </c>
      <c r="W142" s="275" t="str">
        <f t="shared" si="28"/>
        <v>B</v>
      </c>
      <c r="X142" s="283">
        <v>1.0137731481481482E-2</v>
      </c>
      <c r="Y142" s="64"/>
    </row>
    <row r="143" spans="1:25" ht="15" customHeight="1" x14ac:dyDescent="0.2">
      <c r="A143" s="1"/>
      <c r="B143" s="291">
        <v>147</v>
      </c>
      <c r="C143" s="291">
        <v>137</v>
      </c>
      <c r="D143" s="228">
        <v>161</v>
      </c>
      <c r="E143" s="202">
        <v>139</v>
      </c>
      <c r="F143" s="201">
        <v>150</v>
      </c>
      <c r="G143" s="102" t="s">
        <v>148</v>
      </c>
      <c r="H143" s="139">
        <v>35</v>
      </c>
      <c r="I143" s="103"/>
      <c r="J143" s="15"/>
      <c r="K143" s="142"/>
      <c r="L143" s="157">
        <v>39</v>
      </c>
      <c r="M143" s="15"/>
      <c r="N143" s="116">
        <v>22779</v>
      </c>
      <c r="O143" s="16">
        <v>1962</v>
      </c>
      <c r="P143" s="36">
        <f t="shared" si="24"/>
        <v>102.0531270568417</v>
      </c>
      <c r="Q143" s="183">
        <v>1.6733796296296299E-2</v>
      </c>
      <c r="R143" s="245">
        <f t="shared" si="25"/>
        <v>103.6952867559762</v>
      </c>
      <c r="S143" s="409">
        <f t="shared" si="26"/>
        <v>205.74841381281789</v>
      </c>
      <c r="T143" s="395" t="str">
        <f t="shared" si="22"/>
        <v>+</v>
      </c>
      <c r="U143" s="246">
        <f t="shared" si="23"/>
        <v>6.0069444444444536E-4</v>
      </c>
      <c r="V143" s="104">
        <f t="shared" si="27"/>
        <v>22827</v>
      </c>
      <c r="W143" s="275" t="str">
        <f t="shared" si="28"/>
        <v>D</v>
      </c>
      <c r="X143" s="283">
        <v>1.6133101851851853E-2</v>
      </c>
      <c r="Y143" s="64"/>
    </row>
    <row r="144" spans="1:25" ht="15" customHeight="1" x14ac:dyDescent="0.2">
      <c r="A144" s="1"/>
      <c r="B144" s="291"/>
      <c r="C144" s="291"/>
      <c r="D144" s="228">
        <v>214</v>
      </c>
      <c r="E144" s="202">
        <v>140</v>
      </c>
      <c r="F144" s="201">
        <v>95</v>
      </c>
      <c r="G144" s="102" t="s">
        <v>89</v>
      </c>
      <c r="H144" s="139">
        <v>40</v>
      </c>
      <c r="I144" s="103"/>
      <c r="J144" s="15"/>
      <c r="K144" s="15"/>
      <c r="L144" s="15"/>
      <c r="M144" s="15">
        <v>27</v>
      </c>
      <c r="N144" s="116">
        <v>19814</v>
      </c>
      <c r="O144" s="191">
        <v>1954</v>
      </c>
      <c r="P144" s="36">
        <f t="shared" si="24"/>
        <v>115.30881206685335</v>
      </c>
      <c r="Q144" s="183">
        <v>1.9061342592592592E-2</v>
      </c>
      <c r="R144" s="245">
        <f t="shared" si="25"/>
        <v>90.300019199347929</v>
      </c>
      <c r="S144" s="409">
        <f t="shared" si="26"/>
        <v>205.60883126620126</v>
      </c>
      <c r="T144" s="395"/>
      <c r="U144" s="246"/>
      <c r="V144" s="104">
        <f t="shared" si="27"/>
        <v>25792</v>
      </c>
      <c r="W144" s="275" t="str">
        <f t="shared" si="28"/>
        <v>E</v>
      </c>
      <c r="X144" s="283"/>
      <c r="Y144" s="64"/>
    </row>
    <row r="145" spans="1:25" ht="15" customHeight="1" x14ac:dyDescent="0.2">
      <c r="A145" s="1"/>
      <c r="B145" s="291">
        <v>189</v>
      </c>
      <c r="C145" s="291">
        <v>135</v>
      </c>
      <c r="D145" s="228">
        <v>205</v>
      </c>
      <c r="E145" s="202">
        <v>141</v>
      </c>
      <c r="F145" s="201">
        <v>167</v>
      </c>
      <c r="G145" s="102" t="s">
        <v>154</v>
      </c>
      <c r="H145" s="139">
        <v>33</v>
      </c>
      <c r="I145" s="106"/>
      <c r="J145" s="16"/>
      <c r="K145" s="15"/>
      <c r="L145" s="157">
        <v>55</v>
      </c>
      <c r="M145" s="11"/>
      <c r="N145" s="116">
        <v>20707</v>
      </c>
      <c r="O145" s="16">
        <v>1956</v>
      </c>
      <c r="P145" s="36">
        <f t="shared" si="24"/>
        <v>111.31645904360195</v>
      </c>
      <c r="Q145" s="183">
        <v>1.8472222222222223E-2</v>
      </c>
      <c r="R145" s="245">
        <f t="shared" si="25"/>
        <v>93.690467327803304</v>
      </c>
      <c r="S145" s="409">
        <f t="shared" si="26"/>
        <v>205.00692637140526</v>
      </c>
      <c r="T145" s="395" t="str">
        <f t="shared" ref="T145:T155" si="29">IF(X145&lt;Q145,"+","-")</f>
        <v>+</v>
      </c>
      <c r="U145" s="246">
        <f t="shared" ref="U145:U155" si="30">IF(X145&gt;Q145,X145-Q145,Q145-X145)</f>
        <v>8.0555555555555589E-4</v>
      </c>
      <c r="V145" s="104">
        <f t="shared" si="27"/>
        <v>24899</v>
      </c>
      <c r="W145" s="275" t="str">
        <f t="shared" si="28"/>
        <v>D</v>
      </c>
      <c r="X145" s="283">
        <v>1.7666666666666667E-2</v>
      </c>
      <c r="Y145" s="64"/>
    </row>
    <row r="146" spans="1:25" ht="15" customHeight="1" x14ac:dyDescent="0.2">
      <c r="A146" s="1"/>
      <c r="B146" s="291">
        <v>64</v>
      </c>
      <c r="C146" s="291">
        <v>156</v>
      </c>
      <c r="D146" s="228">
        <v>60</v>
      </c>
      <c r="E146" s="202">
        <v>142</v>
      </c>
      <c r="F146" s="201">
        <v>196</v>
      </c>
      <c r="G146" s="123" t="s">
        <v>185</v>
      </c>
      <c r="H146" s="139">
        <v>30</v>
      </c>
      <c r="I146" s="127"/>
      <c r="J146" s="16">
        <v>29</v>
      </c>
      <c r="K146" s="11"/>
      <c r="L146" s="80"/>
      <c r="M146" s="80"/>
      <c r="N146" s="116">
        <v>27532</v>
      </c>
      <c r="O146" s="188">
        <v>1975</v>
      </c>
      <c r="P146" s="36">
        <f t="shared" si="24"/>
        <v>80.803794560185622</v>
      </c>
      <c r="Q146" s="183">
        <v>1.3174768518518518E-2</v>
      </c>
      <c r="R146" s="245">
        <f t="shared" si="25"/>
        <v>124.17785649075095</v>
      </c>
      <c r="S146" s="409">
        <f t="shared" si="26"/>
        <v>204.98165105093659</v>
      </c>
      <c r="T146" s="395" t="str">
        <f t="shared" si="29"/>
        <v>+</v>
      </c>
      <c r="U146" s="246">
        <f t="shared" si="30"/>
        <v>1.2384259259259206E-4</v>
      </c>
      <c r="V146" s="104">
        <f t="shared" si="27"/>
        <v>18074</v>
      </c>
      <c r="W146" s="275" t="str">
        <f t="shared" si="28"/>
        <v>B</v>
      </c>
      <c r="X146" s="283">
        <v>1.3050925925925926E-2</v>
      </c>
      <c r="Y146" s="64"/>
    </row>
    <row r="147" spans="1:25" ht="15" customHeight="1" x14ac:dyDescent="0.2">
      <c r="A147" s="1"/>
      <c r="B147" s="291">
        <v>141</v>
      </c>
      <c r="C147" s="291">
        <v>157</v>
      </c>
      <c r="D147" s="228">
        <v>147</v>
      </c>
      <c r="E147" s="202">
        <v>143</v>
      </c>
      <c r="F147" s="201">
        <v>106</v>
      </c>
      <c r="G147" s="102" t="s">
        <v>103</v>
      </c>
      <c r="H147" s="139">
        <v>40</v>
      </c>
      <c r="I147" s="103"/>
      <c r="J147" s="15"/>
      <c r="K147" s="143">
        <v>48</v>
      </c>
      <c r="L147" s="11"/>
      <c r="M147" s="15"/>
      <c r="N147" s="116">
        <v>23880</v>
      </c>
      <c r="O147" s="191">
        <v>1965</v>
      </c>
      <c r="P147" s="36">
        <f t="shared" si="24"/>
        <v>97.130864258857613</v>
      </c>
      <c r="Q147" s="183">
        <v>1.6064814814814813E-2</v>
      </c>
      <c r="R147" s="245">
        <f t="shared" si="25"/>
        <v>107.5453437662851</v>
      </c>
      <c r="S147" s="409">
        <f t="shared" si="26"/>
        <v>204.67620802514273</v>
      </c>
      <c r="T147" s="395" t="str">
        <f t="shared" si="29"/>
        <v>+</v>
      </c>
      <c r="U147" s="246">
        <f t="shared" si="30"/>
        <v>1.7361111111111049E-4</v>
      </c>
      <c r="V147" s="104">
        <f t="shared" si="27"/>
        <v>21726</v>
      </c>
      <c r="W147" s="275" t="str">
        <f t="shared" si="28"/>
        <v>C</v>
      </c>
      <c r="X147" s="283">
        <v>1.5891203703703703E-2</v>
      </c>
      <c r="Y147" s="64"/>
    </row>
    <row r="148" spans="1:25" ht="15" customHeight="1" x14ac:dyDescent="0.2">
      <c r="A148" s="1"/>
      <c r="B148" s="291">
        <v>24</v>
      </c>
      <c r="C148" s="291">
        <v>176</v>
      </c>
      <c r="D148" s="228">
        <v>19</v>
      </c>
      <c r="E148" s="202">
        <v>144</v>
      </c>
      <c r="F148" s="201">
        <v>262</v>
      </c>
      <c r="G148" s="122" t="s">
        <v>269</v>
      </c>
      <c r="H148" s="139">
        <v>25</v>
      </c>
      <c r="I148" s="124"/>
      <c r="J148" s="16">
        <v>13</v>
      </c>
      <c r="K148" s="171"/>
      <c r="L148" s="171"/>
      <c r="M148" s="171"/>
      <c r="N148" s="116">
        <v>29901</v>
      </c>
      <c r="O148" s="244">
        <v>1981</v>
      </c>
      <c r="P148" s="36">
        <f t="shared" si="24"/>
        <v>70.212658712388802</v>
      </c>
      <c r="Q148" s="183">
        <v>1.1402777777777777E-2</v>
      </c>
      <c r="R148" s="245">
        <f t="shared" si="25"/>
        <v>134.37584486926806</v>
      </c>
      <c r="S148" s="409">
        <f t="shared" si="26"/>
        <v>204.58850358165688</v>
      </c>
      <c r="T148" s="395" t="str">
        <f t="shared" si="29"/>
        <v>-</v>
      </c>
      <c r="U148" s="246">
        <f t="shared" si="30"/>
        <v>2.8587962962962898E-4</v>
      </c>
      <c r="V148" s="104">
        <f t="shared" si="27"/>
        <v>15705</v>
      </c>
      <c r="W148" s="275" t="str">
        <f t="shared" si="28"/>
        <v>B</v>
      </c>
      <c r="X148" s="283">
        <v>1.1688657407407406E-2</v>
      </c>
      <c r="Y148" s="64"/>
    </row>
    <row r="149" spans="1:25" ht="15" customHeight="1" x14ac:dyDescent="0.2">
      <c r="A149" s="1"/>
      <c r="B149" s="291">
        <v>178</v>
      </c>
      <c r="C149" s="291">
        <v>155</v>
      </c>
      <c r="D149" s="228">
        <v>186</v>
      </c>
      <c r="E149" s="202">
        <v>145</v>
      </c>
      <c r="F149" s="201">
        <v>102</v>
      </c>
      <c r="G149" s="102" t="s">
        <v>115</v>
      </c>
      <c r="H149" s="139">
        <v>40</v>
      </c>
      <c r="I149" s="103"/>
      <c r="J149" s="15"/>
      <c r="K149" s="142"/>
      <c r="L149" s="15">
        <v>48</v>
      </c>
      <c r="M149" s="15"/>
      <c r="N149" s="116">
        <v>21761</v>
      </c>
      <c r="O149" s="191">
        <v>1959</v>
      </c>
      <c r="P149" s="36">
        <f t="shared" si="24"/>
        <v>106.60432008894689</v>
      </c>
      <c r="Q149" s="183">
        <v>1.7777777777777778E-2</v>
      </c>
      <c r="R149" s="245">
        <f t="shared" si="25"/>
        <v>97.687066300442282</v>
      </c>
      <c r="S149" s="409">
        <f t="shared" si="26"/>
        <v>204.29138638938917</v>
      </c>
      <c r="T149" s="395" t="str">
        <f t="shared" si="29"/>
        <v>+</v>
      </c>
      <c r="U149" s="246">
        <f t="shared" si="30"/>
        <v>3.5532407407407388E-4</v>
      </c>
      <c r="V149" s="104">
        <f t="shared" si="27"/>
        <v>23845</v>
      </c>
      <c r="W149" s="275" t="str">
        <f t="shared" si="28"/>
        <v>D</v>
      </c>
      <c r="X149" s="283">
        <v>1.7422453703703704E-2</v>
      </c>
      <c r="Y149" s="64"/>
    </row>
    <row r="150" spans="1:25" ht="15" customHeight="1" x14ac:dyDescent="0.2">
      <c r="A150" s="1"/>
      <c r="B150" s="291">
        <v>236</v>
      </c>
      <c r="C150" s="291">
        <v>127</v>
      </c>
      <c r="D150" s="228">
        <v>248</v>
      </c>
      <c r="E150" s="202">
        <v>146</v>
      </c>
      <c r="F150" s="201">
        <v>6</v>
      </c>
      <c r="G150" s="102" t="s">
        <v>24</v>
      </c>
      <c r="H150" s="139">
        <v>56</v>
      </c>
      <c r="I150" s="103"/>
      <c r="J150" s="15"/>
      <c r="K150" s="15"/>
      <c r="L150" s="15"/>
      <c r="M150" s="15">
        <v>43</v>
      </c>
      <c r="N150" s="116">
        <v>17214</v>
      </c>
      <c r="O150" s="180">
        <v>1947</v>
      </c>
      <c r="P150" s="36">
        <f t="shared" si="24"/>
        <v>126.93268425101193</v>
      </c>
      <c r="Q150" s="183">
        <v>2.134837962962963E-2</v>
      </c>
      <c r="R150" s="245">
        <f t="shared" si="25"/>
        <v>77.137886582790244</v>
      </c>
      <c r="S150" s="409">
        <f t="shared" si="26"/>
        <v>204.07057083380218</v>
      </c>
      <c r="T150" s="395" t="str">
        <f t="shared" si="29"/>
        <v>+</v>
      </c>
      <c r="U150" s="246">
        <f t="shared" si="30"/>
        <v>1.2060185185185195E-3</v>
      </c>
      <c r="V150" s="104">
        <f t="shared" si="27"/>
        <v>28392</v>
      </c>
      <c r="W150" s="275" t="str">
        <f t="shared" si="28"/>
        <v>E</v>
      </c>
      <c r="X150" s="283">
        <v>2.0142361111111111E-2</v>
      </c>
      <c r="Y150" s="64"/>
    </row>
    <row r="151" spans="1:25" ht="15" customHeight="1" x14ac:dyDescent="0.2">
      <c r="A151" s="1"/>
      <c r="B151" s="291">
        <v>259</v>
      </c>
      <c r="C151" s="291">
        <v>167</v>
      </c>
      <c r="D151" s="228">
        <v>258</v>
      </c>
      <c r="E151" s="202">
        <v>147</v>
      </c>
      <c r="F151" s="201">
        <v>41</v>
      </c>
      <c r="G151" s="102" t="s">
        <v>55</v>
      </c>
      <c r="H151" s="139">
        <v>46</v>
      </c>
      <c r="I151" s="103"/>
      <c r="J151" s="15"/>
      <c r="K151" s="15"/>
      <c r="L151" s="15"/>
      <c r="M151" s="15">
        <v>49</v>
      </c>
      <c r="N151" s="116">
        <v>16428</v>
      </c>
      <c r="O151" s="193">
        <v>1944</v>
      </c>
      <c r="P151" s="36">
        <f t="shared" si="24"/>
        <v>130.44667022668449</v>
      </c>
      <c r="Q151" s="183">
        <v>2.1967592592592594E-2</v>
      </c>
      <c r="R151" s="245">
        <f t="shared" si="25"/>
        <v>73.574252498853809</v>
      </c>
      <c r="S151" s="409">
        <f t="shared" si="26"/>
        <v>204.0209227255383</v>
      </c>
      <c r="T151" s="395" t="str">
        <f t="shared" si="29"/>
        <v>+</v>
      </c>
      <c r="U151" s="246">
        <f t="shared" si="30"/>
        <v>1.0185185185185297E-4</v>
      </c>
      <c r="V151" s="104">
        <f t="shared" si="27"/>
        <v>29178</v>
      </c>
      <c r="W151" s="275" t="str">
        <f t="shared" si="28"/>
        <v>E</v>
      </c>
      <c r="X151" s="283">
        <v>2.1865740740740741E-2</v>
      </c>
      <c r="Y151" s="64"/>
    </row>
    <row r="152" spans="1:25" ht="15" customHeight="1" x14ac:dyDescent="0.2">
      <c r="A152" s="1"/>
      <c r="B152" s="291">
        <v>101</v>
      </c>
      <c r="C152" s="291">
        <v>147</v>
      </c>
      <c r="D152" s="228">
        <v>125</v>
      </c>
      <c r="E152" s="202">
        <v>148</v>
      </c>
      <c r="F152" s="201">
        <v>212</v>
      </c>
      <c r="G152" s="123" t="s">
        <v>189</v>
      </c>
      <c r="H152" s="139">
        <v>28</v>
      </c>
      <c r="I152" s="141"/>
      <c r="J152" s="16"/>
      <c r="K152" s="87">
        <v>41</v>
      </c>
      <c r="L152" s="86"/>
      <c r="M152" s="86"/>
      <c r="N152" s="116">
        <v>25333</v>
      </c>
      <c r="O152" s="188">
        <v>1969</v>
      </c>
      <c r="P152" s="36">
        <f t="shared" si="24"/>
        <v>90.63490799594129</v>
      </c>
      <c r="Q152" s="183">
        <v>1.5062500000000001E-2</v>
      </c>
      <c r="R152" s="245">
        <f t="shared" si="25"/>
        <v>113.31376828346067</v>
      </c>
      <c r="S152" s="409">
        <f t="shared" si="26"/>
        <v>203.94867627940198</v>
      </c>
      <c r="T152" s="395" t="str">
        <f t="shared" si="29"/>
        <v>+</v>
      </c>
      <c r="U152" s="246">
        <f t="shared" si="30"/>
        <v>5.717592592592597E-4</v>
      </c>
      <c r="V152" s="104">
        <f t="shared" si="27"/>
        <v>20273</v>
      </c>
      <c r="W152" s="275" t="str">
        <f t="shared" si="28"/>
        <v>C</v>
      </c>
      <c r="X152" s="283">
        <v>1.4490740740740742E-2</v>
      </c>
      <c r="Y152" s="64"/>
    </row>
    <row r="153" spans="1:25" ht="15" customHeight="1" x14ac:dyDescent="0.2">
      <c r="A153" s="1"/>
      <c r="B153" s="291">
        <v>107</v>
      </c>
      <c r="C153" s="291">
        <v>217</v>
      </c>
      <c r="D153" s="228">
        <v>63</v>
      </c>
      <c r="E153" s="202">
        <v>149</v>
      </c>
      <c r="F153" s="201">
        <v>191</v>
      </c>
      <c r="G153" s="123" t="s">
        <v>175</v>
      </c>
      <c r="H153" s="139">
        <v>31</v>
      </c>
      <c r="I153" s="126"/>
      <c r="J153" s="16">
        <v>31</v>
      </c>
      <c r="K153" s="11"/>
      <c r="L153" s="68"/>
      <c r="M153" s="68"/>
      <c r="N153" s="116">
        <v>27632</v>
      </c>
      <c r="O153" s="198">
        <v>1975</v>
      </c>
      <c r="P153" s="36">
        <f t="shared" si="24"/>
        <v>80.356722553102585</v>
      </c>
      <c r="Q153" s="183">
        <v>1.3320601851851853E-2</v>
      </c>
      <c r="R153" s="245">
        <f t="shared" si="25"/>
        <v>123.33857070649677</v>
      </c>
      <c r="S153" s="409">
        <f t="shared" si="26"/>
        <v>203.69529325959934</v>
      </c>
      <c r="T153" s="395" t="str">
        <f t="shared" si="29"/>
        <v>-</v>
      </c>
      <c r="U153" s="246">
        <f t="shared" si="30"/>
        <v>1.3113425925925931E-3</v>
      </c>
      <c r="V153" s="104">
        <f t="shared" si="27"/>
        <v>17974</v>
      </c>
      <c r="W153" s="275" t="str">
        <f t="shared" si="28"/>
        <v>B</v>
      </c>
      <c r="X153" s="283">
        <v>1.4631944444444446E-2</v>
      </c>
      <c r="Y153" s="64"/>
    </row>
    <row r="154" spans="1:25" ht="15" customHeight="1" x14ac:dyDescent="0.2">
      <c r="A154" s="1"/>
      <c r="B154" s="291">
        <v>166</v>
      </c>
      <c r="C154" s="291">
        <v>138</v>
      </c>
      <c r="D154" s="228">
        <v>192</v>
      </c>
      <c r="E154" s="202">
        <v>150</v>
      </c>
      <c r="F154" s="201">
        <v>209</v>
      </c>
      <c r="G154" s="122" t="s">
        <v>231</v>
      </c>
      <c r="H154" s="139">
        <v>28</v>
      </c>
      <c r="I154" s="124"/>
      <c r="J154" s="87"/>
      <c r="K154" s="142"/>
      <c r="L154" s="157">
        <v>51</v>
      </c>
      <c r="M154" s="87"/>
      <c r="N154" s="116">
        <v>21731</v>
      </c>
      <c r="O154" s="188">
        <v>1959</v>
      </c>
      <c r="P154" s="36">
        <f t="shared" si="24"/>
        <v>106.73844169107178</v>
      </c>
      <c r="Q154" s="183">
        <v>1.7929398148148149E-2</v>
      </c>
      <c r="R154" s="245">
        <f t="shared" si="25"/>
        <v>96.81447552474944</v>
      </c>
      <c r="S154" s="409">
        <f t="shared" si="26"/>
        <v>203.55291721582122</v>
      </c>
      <c r="T154" s="395" t="str">
        <f t="shared" si="29"/>
        <v>+</v>
      </c>
      <c r="U154" s="246">
        <f t="shared" si="30"/>
        <v>9.6180555555555602E-4</v>
      </c>
      <c r="V154" s="104">
        <f t="shared" si="27"/>
        <v>23875</v>
      </c>
      <c r="W154" s="275" t="str">
        <f t="shared" si="28"/>
        <v>D</v>
      </c>
      <c r="X154" s="283">
        <v>1.6967592592592593E-2</v>
      </c>
      <c r="Y154" s="64"/>
    </row>
    <row r="155" spans="1:25" ht="15" customHeight="1" x14ac:dyDescent="0.2">
      <c r="A155" s="1"/>
      <c r="B155" s="291">
        <v>113</v>
      </c>
      <c r="C155" s="291">
        <v>163</v>
      </c>
      <c r="D155" s="228">
        <v>123</v>
      </c>
      <c r="E155" s="202">
        <v>151</v>
      </c>
      <c r="F155" s="201">
        <v>252</v>
      </c>
      <c r="G155" s="122" t="s">
        <v>270</v>
      </c>
      <c r="H155" s="139">
        <v>25</v>
      </c>
      <c r="I155" s="177"/>
      <c r="J155" s="171"/>
      <c r="K155" s="143">
        <v>40</v>
      </c>
      <c r="L155" s="171"/>
      <c r="M155" s="171"/>
      <c r="N155" s="116">
        <v>25527</v>
      </c>
      <c r="O155" s="244">
        <v>1969</v>
      </c>
      <c r="P155" s="36">
        <f t="shared" si="24"/>
        <v>89.767588302200224</v>
      </c>
      <c r="Q155" s="183">
        <v>1.4982638888888887E-2</v>
      </c>
      <c r="R155" s="245">
        <f t="shared" si="25"/>
        <v>113.77337716531416</v>
      </c>
      <c r="S155" s="409">
        <f t="shared" si="26"/>
        <v>203.54096546751438</v>
      </c>
      <c r="T155" s="395" t="str">
        <f t="shared" si="29"/>
        <v>+</v>
      </c>
      <c r="U155" s="246">
        <f t="shared" si="30"/>
        <v>2.6041666666666574E-4</v>
      </c>
      <c r="V155" s="104">
        <f t="shared" si="27"/>
        <v>20079</v>
      </c>
      <c r="W155" s="275" t="str">
        <f t="shared" si="28"/>
        <v>C</v>
      </c>
      <c r="X155" s="283">
        <v>1.4722222222222222E-2</v>
      </c>
      <c r="Y155" s="64"/>
    </row>
    <row r="156" spans="1:25" ht="15" customHeight="1" x14ac:dyDescent="0.2">
      <c r="A156" s="1"/>
      <c r="B156" s="291"/>
      <c r="C156" s="291"/>
      <c r="D156" s="228">
        <v>71</v>
      </c>
      <c r="E156" s="202">
        <v>152</v>
      </c>
      <c r="F156" s="201">
        <v>310</v>
      </c>
      <c r="G156" s="122" t="s">
        <v>312</v>
      </c>
      <c r="H156" s="139">
        <v>21</v>
      </c>
      <c r="I156" s="124"/>
      <c r="J156" s="16">
        <v>36</v>
      </c>
      <c r="K156" s="171"/>
      <c r="L156" s="171"/>
      <c r="M156" s="171"/>
      <c r="N156" s="116">
        <v>27570</v>
      </c>
      <c r="O156" s="244">
        <v>1975</v>
      </c>
      <c r="P156" s="36">
        <f t="shared" si="24"/>
        <v>80.633907197494054</v>
      </c>
      <c r="Q156" s="183">
        <v>1.346875E-2</v>
      </c>
      <c r="R156" s="245">
        <f t="shared" si="25"/>
        <v>122.48596292566711</v>
      </c>
      <c r="S156" s="409">
        <f t="shared" si="26"/>
        <v>203.11987012316115</v>
      </c>
      <c r="T156" s="395"/>
      <c r="U156" s="246"/>
      <c r="V156" s="104">
        <f t="shared" si="27"/>
        <v>18036</v>
      </c>
      <c r="W156" s="275" t="str">
        <f t="shared" si="28"/>
        <v>B</v>
      </c>
      <c r="X156" s="283"/>
      <c r="Y156" s="64"/>
    </row>
    <row r="157" spans="1:25" ht="15" customHeight="1" x14ac:dyDescent="0.2">
      <c r="A157" s="1"/>
      <c r="B157" s="291">
        <v>140</v>
      </c>
      <c r="C157" s="291">
        <v>150</v>
      </c>
      <c r="D157" s="228">
        <v>157</v>
      </c>
      <c r="E157" s="202">
        <v>153</v>
      </c>
      <c r="F157" s="201">
        <v>171</v>
      </c>
      <c r="G157" s="105" t="s">
        <v>196</v>
      </c>
      <c r="H157" s="139">
        <v>33</v>
      </c>
      <c r="I157" s="281"/>
      <c r="J157" s="15"/>
      <c r="K157" s="335"/>
      <c r="L157" s="157">
        <v>37</v>
      </c>
      <c r="M157" s="11"/>
      <c r="N157" s="116">
        <v>23665</v>
      </c>
      <c r="O157" s="189">
        <v>1964</v>
      </c>
      <c r="P157" s="36">
        <f t="shared" si="24"/>
        <v>98.092069074086112</v>
      </c>
      <c r="Q157" s="183">
        <v>1.6505787037037038E-2</v>
      </c>
      <c r="R157" s="245">
        <f t="shared" si="25"/>
        <v>105.00750341865934</v>
      </c>
      <c r="S157" s="409">
        <f t="shared" si="26"/>
        <v>203.09957249274544</v>
      </c>
      <c r="T157" s="395" t="str">
        <f t="shared" ref="T157:T164" si="31">IF(X157&lt;Q157,"+","-")</f>
        <v>+</v>
      </c>
      <c r="U157" s="246">
        <f t="shared" ref="U157:U164" si="32">IF(X157&gt;Q157,X157-Q157,Q157-X157)</f>
        <v>6.1921296296296377E-4</v>
      </c>
      <c r="V157" s="104">
        <f t="shared" si="27"/>
        <v>21941</v>
      </c>
      <c r="W157" s="275" t="str">
        <f t="shared" si="28"/>
        <v>D</v>
      </c>
      <c r="X157" s="283">
        <v>1.5886574074074074E-2</v>
      </c>
      <c r="Y157" s="64"/>
    </row>
    <row r="158" spans="1:25" ht="15" customHeight="1" x14ac:dyDescent="0.2">
      <c r="A158" s="1"/>
      <c r="B158" s="291">
        <v>102</v>
      </c>
      <c r="C158" s="291">
        <v>226</v>
      </c>
      <c r="D158" s="228">
        <v>58</v>
      </c>
      <c r="E158" s="202">
        <v>154</v>
      </c>
      <c r="F158" s="201">
        <v>218</v>
      </c>
      <c r="G158" s="122" t="s">
        <v>220</v>
      </c>
      <c r="H158" s="139">
        <v>28</v>
      </c>
      <c r="I158" s="124"/>
      <c r="J158" s="16">
        <v>28</v>
      </c>
      <c r="K158" s="87"/>
      <c r="L158" s="87"/>
      <c r="M158" s="87"/>
      <c r="N158" s="116">
        <v>27991</v>
      </c>
      <c r="O158" s="188">
        <v>1976</v>
      </c>
      <c r="P158" s="36">
        <f t="shared" si="24"/>
        <v>78.751734047674532</v>
      </c>
      <c r="Q158" s="183">
        <v>1.3153935185185185E-2</v>
      </c>
      <c r="R158" s="245">
        <f t="shared" si="25"/>
        <v>124.29775445993012</v>
      </c>
      <c r="S158" s="409">
        <f t="shared" si="26"/>
        <v>203.04948850760465</v>
      </c>
      <c r="T158" s="395" t="str">
        <f t="shared" si="31"/>
        <v>-</v>
      </c>
      <c r="U158" s="246">
        <f t="shared" si="32"/>
        <v>1.3773148148148156E-3</v>
      </c>
      <c r="V158" s="104">
        <f t="shared" si="27"/>
        <v>17615</v>
      </c>
      <c r="W158" s="275" t="str">
        <f t="shared" si="28"/>
        <v>B</v>
      </c>
      <c r="X158" s="283">
        <v>1.4531250000000001E-2</v>
      </c>
      <c r="Y158" s="64"/>
    </row>
    <row r="159" spans="1:25" ht="15" customHeight="1" x14ac:dyDescent="0.2">
      <c r="A159" s="1"/>
      <c r="B159" s="291">
        <v>82</v>
      </c>
      <c r="C159" s="291">
        <v>145</v>
      </c>
      <c r="D159" s="228">
        <v>113</v>
      </c>
      <c r="E159" s="202">
        <v>155</v>
      </c>
      <c r="F159" s="201">
        <v>230</v>
      </c>
      <c r="G159" s="122" t="s">
        <v>238</v>
      </c>
      <c r="H159" s="139">
        <v>27</v>
      </c>
      <c r="I159" s="124"/>
      <c r="J159" s="16"/>
      <c r="K159" s="87">
        <v>35</v>
      </c>
      <c r="L159" s="87"/>
      <c r="M159" s="87"/>
      <c r="N159" s="116">
        <v>26113</v>
      </c>
      <c r="O159" s="188">
        <v>1971</v>
      </c>
      <c r="P159" s="36">
        <f t="shared" si="24"/>
        <v>87.147746340693715</v>
      </c>
      <c r="Q159" s="183">
        <v>1.4631944444444446E-2</v>
      </c>
      <c r="R159" s="245">
        <f t="shared" si="25"/>
        <v>115.79165964649683</v>
      </c>
      <c r="S159" s="409">
        <f t="shared" si="26"/>
        <v>202.93940598719053</v>
      </c>
      <c r="T159" s="395" t="str">
        <f t="shared" si="31"/>
        <v>+</v>
      </c>
      <c r="U159" s="246">
        <f t="shared" si="32"/>
        <v>7.9398148148148405E-4</v>
      </c>
      <c r="V159" s="104">
        <f t="shared" si="27"/>
        <v>19493</v>
      </c>
      <c r="W159" s="275" t="str">
        <f t="shared" si="28"/>
        <v>C</v>
      </c>
      <c r="X159" s="283">
        <v>1.3837962962962962E-2</v>
      </c>
      <c r="Y159" s="64"/>
    </row>
    <row r="160" spans="1:25" ht="15" customHeight="1" x14ac:dyDescent="0.2">
      <c r="A160" s="1"/>
      <c r="B160" s="291">
        <v>119</v>
      </c>
      <c r="C160" s="291">
        <v>148</v>
      </c>
      <c r="D160" s="228">
        <v>143</v>
      </c>
      <c r="E160" s="202">
        <v>156</v>
      </c>
      <c r="F160" s="201">
        <v>117</v>
      </c>
      <c r="G160" s="102" t="s">
        <v>129</v>
      </c>
      <c r="H160" s="139">
        <v>39</v>
      </c>
      <c r="I160" s="103"/>
      <c r="J160" s="16"/>
      <c r="K160" s="87">
        <v>47</v>
      </c>
      <c r="L160" s="15"/>
      <c r="M160" s="15"/>
      <c r="N160" s="116">
        <v>24649</v>
      </c>
      <c r="O160" s="191">
        <v>1967</v>
      </c>
      <c r="P160" s="36">
        <f t="shared" si="24"/>
        <v>93.692880524389182</v>
      </c>
      <c r="Q160" s="183">
        <v>1.578125E-2</v>
      </c>
      <c r="R160" s="245">
        <f t="shared" si="25"/>
        <v>109.17728834677933</v>
      </c>
      <c r="S160" s="409">
        <f t="shared" si="26"/>
        <v>202.87016887116852</v>
      </c>
      <c r="T160" s="395" t="str">
        <f t="shared" si="31"/>
        <v>+</v>
      </c>
      <c r="U160" s="246">
        <f t="shared" si="32"/>
        <v>6.8287037037037014E-4</v>
      </c>
      <c r="V160" s="104">
        <f t="shared" si="27"/>
        <v>20957</v>
      </c>
      <c r="W160" s="275" t="str">
        <f t="shared" si="28"/>
        <v>C</v>
      </c>
      <c r="X160" s="283">
        <v>1.509837962962963E-2</v>
      </c>
      <c r="Y160" s="64"/>
    </row>
    <row r="161" spans="1:25" ht="15" customHeight="1" x14ac:dyDescent="0.2">
      <c r="A161" s="1"/>
      <c r="B161" s="291">
        <v>219</v>
      </c>
      <c r="C161" s="291">
        <v>242</v>
      </c>
      <c r="D161" s="228">
        <v>167</v>
      </c>
      <c r="E161" s="202">
        <v>157</v>
      </c>
      <c r="F161" s="201">
        <v>273</v>
      </c>
      <c r="G161" s="122" t="s">
        <v>286</v>
      </c>
      <c r="H161" s="139">
        <v>23</v>
      </c>
      <c r="I161" s="124"/>
      <c r="J161" s="171"/>
      <c r="K161" s="143"/>
      <c r="L161" s="15">
        <v>42</v>
      </c>
      <c r="M161" s="171"/>
      <c r="N161" s="116">
        <v>23192</v>
      </c>
      <c r="O161" s="244">
        <v>1963</v>
      </c>
      <c r="P161" s="36">
        <f t="shared" si="24"/>
        <v>100.20671966758883</v>
      </c>
      <c r="Q161" s="183">
        <v>1.7003472222222222E-2</v>
      </c>
      <c r="R161" s="245">
        <f t="shared" si="25"/>
        <v>102.14327415493474</v>
      </c>
      <c r="S161" s="409">
        <f t="shared" si="26"/>
        <v>202.34999382252357</v>
      </c>
      <c r="T161" s="395" t="str">
        <f t="shared" si="31"/>
        <v>-</v>
      </c>
      <c r="U161" s="246">
        <f t="shared" si="32"/>
        <v>1.8437500000000016E-3</v>
      </c>
      <c r="V161" s="104">
        <f t="shared" si="27"/>
        <v>22414</v>
      </c>
      <c r="W161" s="275" t="str">
        <f t="shared" si="28"/>
        <v>D</v>
      </c>
      <c r="X161" s="283">
        <v>1.8847222222222224E-2</v>
      </c>
      <c r="Y161" s="64"/>
    </row>
    <row r="162" spans="1:25" ht="15" customHeight="1" x14ac:dyDescent="0.2">
      <c r="A162" s="1"/>
      <c r="B162" s="291">
        <v>138</v>
      </c>
      <c r="C162" s="291">
        <v>159</v>
      </c>
      <c r="D162" s="228">
        <v>156</v>
      </c>
      <c r="E162" s="202">
        <v>158</v>
      </c>
      <c r="F162" s="201">
        <v>274</v>
      </c>
      <c r="G162" s="122" t="s">
        <v>287</v>
      </c>
      <c r="H162" s="139">
        <v>23</v>
      </c>
      <c r="I162" s="124"/>
      <c r="J162" s="171"/>
      <c r="K162" s="87">
        <v>49</v>
      </c>
      <c r="L162" s="171"/>
      <c r="M162" s="171"/>
      <c r="N162" s="116">
        <v>23932</v>
      </c>
      <c r="O162" s="244">
        <v>1965</v>
      </c>
      <c r="P162" s="36">
        <f t="shared" si="24"/>
        <v>96.898386815174447</v>
      </c>
      <c r="Q162" s="183">
        <v>1.6453703703703703E-2</v>
      </c>
      <c r="R162" s="245">
        <f t="shared" si="25"/>
        <v>105.30724834160726</v>
      </c>
      <c r="S162" s="409">
        <f t="shared" si="26"/>
        <v>202.20563515678171</v>
      </c>
      <c r="T162" s="395" t="str">
        <f t="shared" si="31"/>
        <v>+</v>
      </c>
      <c r="U162" s="246">
        <f t="shared" si="32"/>
        <v>5.9722222222222121E-4</v>
      </c>
      <c r="V162" s="104">
        <f t="shared" si="27"/>
        <v>21674</v>
      </c>
      <c r="W162" s="275" t="str">
        <f t="shared" si="28"/>
        <v>C</v>
      </c>
      <c r="X162" s="283">
        <v>1.5856481481481482E-2</v>
      </c>
      <c r="Y162" s="64"/>
    </row>
    <row r="163" spans="1:25" ht="15" customHeight="1" x14ac:dyDescent="0.2">
      <c r="A163" s="1"/>
      <c r="B163" s="291"/>
      <c r="C163" s="291"/>
      <c r="D163" s="228">
        <v>69</v>
      </c>
      <c r="E163" s="202">
        <v>159</v>
      </c>
      <c r="F163" s="201">
        <v>311</v>
      </c>
      <c r="G163" s="102" t="s">
        <v>334</v>
      </c>
      <c r="H163" s="139">
        <v>21</v>
      </c>
      <c r="I163" s="92"/>
      <c r="J163" s="16">
        <v>35</v>
      </c>
      <c r="K163" s="75"/>
      <c r="L163" s="75"/>
      <c r="M163" s="75"/>
      <c r="N163" s="116">
        <v>27815</v>
      </c>
      <c r="O163" s="199">
        <v>1976</v>
      </c>
      <c r="P163" s="36">
        <f t="shared" si="24"/>
        <v>79.538580780140649</v>
      </c>
      <c r="Q163" s="183">
        <v>1.3442129629629629E-2</v>
      </c>
      <c r="R163" s="245">
        <f t="shared" si="25"/>
        <v>122.63916588628496</v>
      </c>
      <c r="S163" s="409">
        <f t="shared" si="26"/>
        <v>202.17774666642561</v>
      </c>
      <c r="T163" s="395" t="str">
        <f t="shared" si="31"/>
        <v>-</v>
      </c>
      <c r="U163" s="246">
        <f t="shared" si="32"/>
        <v>1.759259259259266E-4</v>
      </c>
      <c r="V163" s="104">
        <f t="shared" si="27"/>
        <v>17791</v>
      </c>
      <c r="W163" s="275" t="str">
        <f t="shared" si="28"/>
        <v>B</v>
      </c>
      <c r="X163" s="283">
        <v>1.3618055555555555E-2</v>
      </c>
      <c r="Y163" s="64"/>
    </row>
    <row r="164" spans="1:25" ht="15" customHeight="1" x14ac:dyDescent="0.2">
      <c r="A164" s="1"/>
      <c r="B164" s="291">
        <v>62</v>
      </c>
      <c r="C164" s="291">
        <v>200</v>
      </c>
      <c r="D164" s="228">
        <v>41</v>
      </c>
      <c r="E164" s="202">
        <v>160</v>
      </c>
      <c r="F164" s="201">
        <v>236</v>
      </c>
      <c r="G164" s="122" t="s">
        <v>241</v>
      </c>
      <c r="H164" s="139">
        <v>27</v>
      </c>
      <c r="I164" s="124"/>
      <c r="J164" s="16">
        <v>24</v>
      </c>
      <c r="K164" s="87"/>
      <c r="L164" s="87"/>
      <c r="M164" s="87"/>
      <c r="N164" s="116">
        <v>29137</v>
      </c>
      <c r="O164" s="188">
        <v>1979</v>
      </c>
      <c r="P164" s="36">
        <f t="shared" si="24"/>
        <v>73.628288846503082</v>
      </c>
      <c r="Q164" s="183">
        <v>1.2462962962962962E-2</v>
      </c>
      <c r="R164" s="245">
        <f t="shared" si="25"/>
        <v>128.2743704377059</v>
      </c>
      <c r="S164" s="409">
        <f t="shared" si="26"/>
        <v>201.90265928420899</v>
      </c>
      <c r="T164" s="395" t="str">
        <f t="shared" si="31"/>
        <v>-</v>
      </c>
      <c r="U164" s="246">
        <f t="shared" si="32"/>
        <v>5.4166666666666773E-4</v>
      </c>
      <c r="V164" s="104">
        <f t="shared" si="27"/>
        <v>16469</v>
      </c>
      <c r="W164" s="275" t="str">
        <f t="shared" si="28"/>
        <v>B</v>
      </c>
      <c r="X164" s="283">
        <v>1.300462962962963E-2</v>
      </c>
      <c r="Y164" s="64"/>
    </row>
    <row r="165" spans="1:25" ht="15" customHeight="1" x14ac:dyDescent="0.2">
      <c r="A165" s="1"/>
      <c r="B165" s="291"/>
      <c r="C165" s="291"/>
      <c r="D165" s="228">
        <v>227</v>
      </c>
      <c r="E165" s="202">
        <v>161</v>
      </c>
      <c r="F165" s="201">
        <v>145</v>
      </c>
      <c r="G165" s="102" t="s">
        <v>201</v>
      </c>
      <c r="H165" s="139">
        <v>35</v>
      </c>
      <c r="I165" s="103"/>
      <c r="J165" s="15"/>
      <c r="K165" s="15"/>
      <c r="L165" s="15"/>
      <c r="M165" s="75">
        <v>32</v>
      </c>
      <c r="N165" s="116">
        <v>19950</v>
      </c>
      <c r="O165" s="191">
        <v>1954</v>
      </c>
      <c r="P165" s="36">
        <f t="shared" si="24"/>
        <v>114.70079413722043</v>
      </c>
      <c r="Q165" s="183">
        <v>1.9618055555555555E-2</v>
      </c>
      <c r="R165" s="245">
        <f t="shared" si="25"/>
        <v>87.096079022948999</v>
      </c>
      <c r="S165" s="409">
        <f t="shared" si="26"/>
        <v>201.79687316016941</v>
      </c>
      <c r="T165" s="395"/>
      <c r="U165" s="246"/>
      <c r="V165" s="104">
        <f t="shared" si="27"/>
        <v>25656</v>
      </c>
      <c r="W165" s="275" t="str">
        <f t="shared" si="28"/>
        <v>E</v>
      </c>
      <c r="X165" s="283"/>
      <c r="Y165" s="64"/>
    </row>
    <row r="166" spans="1:25" ht="15" customHeight="1" x14ac:dyDescent="0.2">
      <c r="A166" s="1"/>
      <c r="B166" s="291">
        <v>240</v>
      </c>
      <c r="C166" s="291">
        <v>165</v>
      </c>
      <c r="D166" s="228">
        <v>243</v>
      </c>
      <c r="E166" s="202">
        <v>162</v>
      </c>
      <c r="F166" s="201">
        <v>25</v>
      </c>
      <c r="G166" s="102" t="s">
        <v>36</v>
      </c>
      <c r="H166" s="139">
        <v>49</v>
      </c>
      <c r="I166" s="103"/>
      <c r="J166" s="15"/>
      <c r="K166" s="15"/>
      <c r="L166" s="15"/>
      <c r="M166" s="15">
        <v>41</v>
      </c>
      <c r="N166" s="116">
        <v>18263</v>
      </c>
      <c r="O166" s="180">
        <v>1949</v>
      </c>
      <c r="P166" s="36">
        <f t="shared" si="24"/>
        <v>122.24289889671103</v>
      </c>
      <c r="Q166" s="183">
        <v>2.0946759259259259E-2</v>
      </c>
      <c r="R166" s="245">
        <f t="shared" si="25"/>
        <v>79.449252988633106</v>
      </c>
      <c r="S166" s="409">
        <f t="shared" si="26"/>
        <v>201.69215188534412</v>
      </c>
      <c r="T166" s="395" t="str">
        <f t="shared" ref="T166:T205" si="33">IF(X166&lt;Q166,"+","-")</f>
        <v>+</v>
      </c>
      <c r="U166" s="246">
        <f t="shared" ref="U166:U205" si="34">IF(X166&gt;Q166,X166-Q166,Q166-X166)</f>
        <v>5.4166666666666599E-4</v>
      </c>
      <c r="V166" s="104">
        <f t="shared" si="27"/>
        <v>27343</v>
      </c>
      <c r="W166" s="275" t="str">
        <f t="shared" si="28"/>
        <v>E</v>
      </c>
      <c r="X166" s="283">
        <v>2.0405092592592593E-2</v>
      </c>
      <c r="Y166" s="64"/>
    </row>
    <row r="167" spans="1:25" ht="15" customHeight="1" x14ac:dyDescent="0.2">
      <c r="A167" s="1"/>
      <c r="B167" s="291">
        <v>111</v>
      </c>
      <c r="C167" s="291">
        <v>166</v>
      </c>
      <c r="D167" s="228">
        <v>129</v>
      </c>
      <c r="E167" s="202">
        <v>163</v>
      </c>
      <c r="F167" s="201">
        <v>187</v>
      </c>
      <c r="G167" s="123" t="s">
        <v>172</v>
      </c>
      <c r="H167" s="139">
        <v>31</v>
      </c>
      <c r="I167" s="126"/>
      <c r="J167" s="87"/>
      <c r="K167" s="143">
        <v>42</v>
      </c>
      <c r="L167" s="68"/>
      <c r="M167" s="68"/>
      <c r="N167" s="116">
        <v>25672</v>
      </c>
      <c r="O167" s="198">
        <v>1970</v>
      </c>
      <c r="P167" s="36">
        <f t="shared" si="24"/>
        <v>89.119333891929841</v>
      </c>
      <c r="Q167" s="183">
        <v>1.5203703703703705E-2</v>
      </c>
      <c r="R167" s="245">
        <f t="shared" si="25"/>
        <v>112.5011264923574</v>
      </c>
      <c r="S167" s="409">
        <f t="shared" si="26"/>
        <v>201.62046038428724</v>
      </c>
      <c r="T167" s="395" t="str">
        <f t="shared" si="33"/>
        <v>+</v>
      </c>
      <c r="U167" s="246">
        <f t="shared" si="34"/>
        <v>4.9305555555555734E-4</v>
      </c>
      <c r="V167" s="104">
        <f t="shared" si="27"/>
        <v>19934</v>
      </c>
      <c r="W167" s="275" t="str">
        <f t="shared" si="28"/>
        <v>C</v>
      </c>
      <c r="X167" s="283">
        <v>1.4710648148148148E-2</v>
      </c>
      <c r="Y167" s="64"/>
    </row>
    <row r="168" spans="1:25" ht="15" customHeight="1" x14ac:dyDescent="0.2">
      <c r="A168" s="1"/>
      <c r="B168" s="291">
        <v>197</v>
      </c>
      <c r="C168" s="291">
        <v>102</v>
      </c>
      <c r="D168" s="228">
        <v>234</v>
      </c>
      <c r="E168" s="202">
        <v>164</v>
      </c>
      <c r="F168" s="201">
        <v>74</v>
      </c>
      <c r="G168" s="102" t="s">
        <v>88</v>
      </c>
      <c r="H168" s="139">
        <v>42</v>
      </c>
      <c r="I168" s="103"/>
      <c r="J168" s="15"/>
      <c r="K168" s="15"/>
      <c r="L168" s="157"/>
      <c r="M168" s="15">
        <v>35</v>
      </c>
      <c r="N168" s="116">
        <v>19068</v>
      </c>
      <c r="O168" s="180">
        <v>1952</v>
      </c>
      <c r="P168" s="36">
        <f t="shared" si="24"/>
        <v>118.64396923969269</v>
      </c>
      <c r="Q168" s="183">
        <v>2.0355324074074074E-2</v>
      </c>
      <c r="R168" s="245">
        <f t="shared" si="25"/>
        <v>82.853023113663966</v>
      </c>
      <c r="S168" s="409">
        <f t="shared" si="26"/>
        <v>201.49699235335666</v>
      </c>
      <c r="T168" s="395" t="str">
        <f t="shared" si="33"/>
        <v>+</v>
      </c>
      <c r="U168" s="246">
        <f t="shared" si="34"/>
        <v>2.2557870370370388E-3</v>
      </c>
      <c r="V168" s="104">
        <f t="shared" si="27"/>
        <v>26538</v>
      </c>
      <c r="W168" s="275" t="str">
        <f t="shared" si="28"/>
        <v>E</v>
      </c>
      <c r="X168" s="283">
        <v>1.8099537037037036E-2</v>
      </c>
      <c r="Y168" s="64"/>
    </row>
    <row r="169" spans="1:25" ht="15" customHeight="1" x14ac:dyDescent="0.2">
      <c r="A169" s="1"/>
      <c r="B169" s="291">
        <v>196</v>
      </c>
      <c r="C169" s="291">
        <v>160</v>
      </c>
      <c r="D169" s="228">
        <v>211</v>
      </c>
      <c r="E169" s="202">
        <v>165</v>
      </c>
      <c r="F169" s="201">
        <v>86</v>
      </c>
      <c r="G169" s="102" t="s">
        <v>99</v>
      </c>
      <c r="H169" s="139">
        <v>41</v>
      </c>
      <c r="I169" s="103"/>
      <c r="J169" s="15"/>
      <c r="K169" s="16"/>
      <c r="L169" s="157">
        <v>57</v>
      </c>
      <c r="M169" s="15"/>
      <c r="N169" s="116">
        <v>21152</v>
      </c>
      <c r="O169" s="191">
        <v>1957</v>
      </c>
      <c r="P169" s="36">
        <f t="shared" si="24"/>
        <v>109.3269886120825</v>
      </c>
      <c r="Q169" s="183">
        <v>1.8748842592592595E-2</v>
      </c>
      <c r="R169" s="245">
        <f t="shared" si="25"/>
        <v>92.098488737035453</v>
      </c>
      <c r="S169" s="409">
        <f t="shared" si="26"/>
        <v>201.42547734911795</v>
      </c>
      <c r="T169" s="395" t="str">
        <f t="shared" si="33"/>
        <v>+</v>
      </c>
      <c r="U169" s="246">
        <f t="shared" si="34"/>
        <v>7.1527777777777996E-4</v>
      </c>
      <c r="V169" s="104">
        <f t="shared" si="27"/>
        <v>24454</v>
      </c>
      <c r="W169" s="275" t="str">
        <f t="shared" si="28"/>
        <v>D</v>
      </c>
      <c r="X169" s="283">
        <v>1.8033564814814815E-2</v>
      </c>
      <c r="Y169" s="64"/>
    </row>
    <row r="170" spans="1:25" ht="15" customHeight="1" x14ac:dyDescent="0.2">
      <c r="A170" s="1"/>
      <c r="B170" s="291">
        <v>203</v>
      </c>
      <c r="C170" s="291">
        <v>210</v>
      </c>
      <c r="D170" s="228">
        <v>180</v>
      </c>
      <c r="E170" s="202">
        <v>166</v>
      </c>
      <c r="F170" s="201">
        <v>285</v>
      </c>
      <c r="G170" s="122" t="s">
        <v>306</v>
      </c>
      <c r="H170" s="139">
        <v>22</v>
      </c>
      <c r="I170" s="124"/>
      <c r="J170" s="16"/>
      <c r="K170" s="171"/>
      <c r="L170" s="157">
        <v>45</v>
      </c>
      <c r="M170" s="171"/>
      <c r="N170" s="116">
        <v>22636</v>
      </c>
      <c r="O170" s="244">
        <v>1961</v>
      </c>
      <c r="P170" s="36">
        <f t="shared" si="24"/>
        <v>102.69244002697042</v>
      </c>
      <c r="Q170" s="183">
        <v>1.7601851851851851E-2</v>
      </c>
      <c r="R170" s="245">
        <f t="shared" si="25"/>
        <v>98.699538040177501</v>
      </c>
      <c r="S170" s="409">
        <f t="shared" si="26"/>
        <v>201.39197806714793</v>
      </c>
      <c r="T170" s="395" t="str">
        <f t="shared" si="33"/>
        <v>-</v>
      </c>
      <c r="U170" s="246">
        <f t="shared" si="34"/>
        <v>6.8865740740740866E-4</v>
      </c>
      <c r="V170" s="104">
        <f t="shared" si="27"/>
        <v>22970</v>
      </c>
      <c r="W170" s="275" t="str">
        <f t="shared" si="28"/>
        <v>D</v>
      </c>
      <c r="X170" s="283">
        <v>1.829050925925926E-2</v>
      </c>
      <c r="Y170" s="64"/>
    </row>
    <row r="171" spans="1:25" ht="15" customHeight="1" x14ac:dyDescent="0.2">
      <c r="A171" s="1"/>
      <c r="B171" s="291">
        <v>83</v>
      </c>
      <c r="C171" s="291">
        <v>195</v>
      </c>
      <c r="D171" s="228">
        <v>76</v>
      </c>
      <c r="E171" s="202">
        <v>167</v>
      </c>
      <c r="F171" s="201">
        <v>216</v>
      </c>
      <c r="G171" s="122" t="s">
        <v>246</v>
      </c>
      <c r="H171" s="139">
        <v>28</v>
      </c>
      <c r="I171" s="124"/>
      <c r="J171" s="16">
        <v>40</v>
      </c>
      <c r="K171" s="87"/>
      <c r="L171" s="87"/>
      <c r="M171" s="87"/>
      <c r="N171" s="116">
        <v>27891</v>
      </c>
      <c r="O171" s="188">
        <v>1976</v>
      </c>
      <c r="P171" s="36">
        <f t="shared" si="24"/>
        <v>79.198806054757569</v>
      </c>
      <c r="Q171" s="183">
        <v>1.3559027777777776E-2</v>
      </c>
      <c r="R171" s="245">
        <f t="shared" si="25"/>
        <v>121.96640505922406</v>
      </c>
      <c r="S171" s="409">
        <f t="shared" si="26"/>
        <v>201.16521111398163</v>
      </c>
      <c r="T171" s="395" t="str">
        <f t="shared" si="33"/>
        <v>-</v>
      </c>
      <c r="U171" s="246">
        <f t="shared" si="34"/>
        <v>3.1250000000000375E-4</v>
      </c>
      <c r="V171" s="104">
        <f t="shared" si="27"/>
        <v>17715</v>
      </c>
      <c r="W171" s="275" t="str">
        <f t="shared" si="28"/>
        <v>B</v>
      </c>
      <c r="X171" s="283">
        <v>1.3871527777777779E-2</v>
      </c>
      <c r="Y171" s="64"/>
    </row>
    <row r="172" spans="1:25" ht="15" customHeight="1" x14ac:dyDescent="0.2">
      <c r="A172" s="1"/>
      <c r="B172" s="291">
        <v>159</v>
      </c>
      <c r="C172" s="291">
        <v>87</v>
      </c>
      <c r="D172" s="228">
        <v>220</v>
      </c>
      <c r="E172" s="202">
        <v>168</v>
      </c>
      <c r="F172" s="201">
        <v>78</v>
      </c>
      <c r="G172" s="102" t="s">
        <v>91</v>
      </c>
      <c r="H172" s="139">
        <v>42</v>
      </c>
      <c r="I172" s="103"/>
      <c r="J172" s="15"/>
      <c r="K172" s="15"/>
      <c r="L172" s="15">
        <v>62</v>
      </c>
      <c r="M172" s="15"/>
      <c r="N172" s="116">
        <v>20347</v>
      </c>
      <c r="O172" s="191">
        <v>1955</v>
      </c>
      <c r="P172" s="36">
        <f t="shared" si="24"/>
        <v>112.92591826910083</v>
      </c>
      <c r="Q172" s="183">
        <v>1.9446759259259257E-2</v>
      </c>
      <c r="R172" s="245">
        <f t="shared" si="25"/>
        <v>88.08190676953329</v>
      </c>
      <c r="S172" s="409">
        <f t="shared" si="26"/>
        <v>201.00782503863411</v>
      </c>
      <c r="T172" s="395" t="str">
        <f t="shared" si="33"/>
        <v>+</v>
      </c>
      <c r="U172" s="246">
        <f t="shared" si="34"/>
        <v>2.7673611111111093E-3</v>
      </c>
      <c r="V172" s="104">
        <f t="shared" si="27"/>
        <v>25259</v>
      </c>
      <c r="W172" s="275" t="str">
        <f t="shared" si="28"/>
        <v>D</v>
      </c>
      <c r="X172" s="283">
        <v>1.6679398148148148E-2</v>
      </c>
      <c r="Y172" s="64"/>
    </row>
    <row r="173" spans="1:25" ht="15" customHeight="1" x14ac:dyDescent="0.2">
      <c r="A173" s="1"/>
      <c r="B173" s="291">
        <v>223</v>
      </c>
      <c r="C173" s="291">
        <v>131</v>
      </c>
      <c r="D173" s="228">
        <v>240</v>
      </c>
      <c r="E173" s="202">
        <v>169</v>
      </c>
      <c r="F173" s="201">
        <v>165</v>
      </c>
      <c r="G173" s="102" t="s">
        <v>152</v>
      </c>
      <c r="H173" s="139">
        <v>33</v>
      </c>
      <c r="I173" s="129"/>
      <c r="J173" s="66"/>
      <c r="K173" s="66"/>
      <c r="L173" s="157"/>
      <c r="M173" s="15">
        <v>39</v>
      </c>
      <c r="N173" s="116">
        <v>18708</v>
      </c>
      <c r="O173" s="16">
        <v>1951</v>
      </c>
      <c r="P173" s="36">
        <f t="shared" si="24"/>
        <v>120.25342846519158</v>
      </c>
      <c r="Q173" s="183">
        <v>2.072337962962963E-2</v>
      </c>
      <c r="R173" s="245">
        <f t="shared" si="25"/>
        <v>80.734825658165306</v>
      </c>
      <c r="S173" s="409">
        <f t="shared" si="26"/>
        <v>200.98825412335688</v>
      </c>
      <c r="T173" s="395" t="str">
        <f t="shared" si="33"/>
        <v>+</v>
      </c>
      <c r="U173" s="246">
        <f t="shared" si="34"/>
        <v>1.6469907407407405E-3</v>
      </c>
      <c r="V173" s="104">
        <f t="shared" si="27"/>
        <v>26898</v>
      </c>
      <c r="W173" s="275" t="str">
        <f t="shared" si="28"/>
        <v>E</v>
      </c>
      <c r="X173" s="283">
        <v>1.9076388888888889E-2</v>
      </c>
      <c r="Y173" s="64"/>
    </row>
    <row r="174" spans="1:25" ht="15" customHeight="1" x14ac:dyDescent="0.2">
      <c r="A174" s="1"/>
      <c r="B174" s="291">
        <v>32</v>
      </c>
      <c r="C174" s="291">
        <v>158</v>
      </c>
      <c r="D174" s="228">
        <v>49</v>
      </c>
      <c r="E174" s="202">
        <v>170</v>
      </c>
      <c r="F174" s="201">
        <v>235</v>
      </c>
      <c r="G174" s="122" t="s">
        <v>239</v>
      </c>
      <c r="H174" s="139">
        <v>27</v>
      </c>
      <c r="I174" s="124"/>
      <c r="J174" s="16">
        <v>26</v>
      </c>
      <c r="K174" s="87"/>
      <c r="L174" s="87"/>
      <c r="M174" s="87"/>
      <c r="N174" s="116">
        <v>28974</v>
      </c>
      <c r="O174" s="188">
        <v>1979</v>
      </c>
      <c r="P174" s="36">
        <f t="shared" si="24"/>
        <v>74.357016218048415</v>
      </c>
      <c r="Q174" s="183">
        <v>1.2755787037037036E-2</v>
      </c>
      <c r="R174" s="245">
        <f t="shared" si="25"/>
        <v>126.58913787090981</v>
      </c>
      <c r="S174" s="409">
        <f t="shared" si="26"/>
        <v>200.94615408895822</v>
      </c>
      <c r="T174" s="395" t="str">
        <f t="shared" si="33"/>
        <v>+</v>
      </c>
      <c r="U174" s="246">
        <f t="shared" si="34"/>
        <v>7.9282407407407426E-4</v>
      </c>
      <c r="V174" s="104">
        <f t="shared" si="27"/>
        <v>16632</v>
      </c>
      <c r="W174" s="275" t="str">
        <f t="shared" si="28"/>
        <v>B</v>
      </c>
      <c r="X174" s="283">
        <v>1.1962962962962962E-2</v>
      </c>
      <c r="Y174" s="64"/>
    </row>
    <row r="175" spans="1:25" ht="15" customHeight="1" x14ac:dyDescent="0.2">
      <c r="A175" s="1"/>
      <c r="B175" s="291"/>
      <c r="C175" s="291"/>
      <c r="D175" s="228">
        <v>77</v>
      </c>
      <c r="E175" s="202">
        <v>171</v>
      </c>
      <c r="F175" s="201">
        <v>312</v>
      </c>
      <c r="G175" s="200" t="s">
        <v>348</v>
      </c>
      <c r="H175" s="139">
        <v>21</v>
      </c>
      <c r="I175" s="92"/>
      <c r="J175" s="16">
        <v>41</v>
      </c>
      <c r="K175" s="75"/>
      <c r="L175" s="75"/>
      <c r="M175" s="75"/>
      <c r="N175" s="116">
        <v>27942</v>
      </c>
      <c r="O175" s="199">
        <v>1976</v>
      </c>
      <c r="P175" s="36">
        <f t="shared" si="24"/>
        <v>78.970799331145216</v>
      </c>
      <c r="Q175" s="183">
        <v>1.3570601851851853E-2</v>
      </c>
      <c r="R175" s="245">
        <f t="shared" si="25"/>
        <v>121.89979507634673</v>
      </c>
      <c r="S175" s="409">
        <f t="shared" si="26"/>
        <v>200.87059440749195</v>
      </c>
      <c r="T175" s="395" t="str">
        <f t="shared" si="33"/>
        <v>+</v>
      </c>
      <c r="U175" s="246">
        <f t="shared" si="34"/>
        <v>7.8703703703704095E-5</v>
      </c>
      <c r="V175" s="104">
        <f t="shared" si="27"/>
        <v>17664</v>
      </c>
      <c r="W175" s="275" t="str">
        <f t="shared" si="28"/>
        <v>B</v>
      </c>
      <c r="X175" s="283">
        <v>1.3491898148148149E-2</v>
      </c>
      <c r="Y175" s="64"/>
    </row>
    <row r="176" spans="1:25" ht="15" customHeight="1" x14ac:dyDescent="0.2">
      <c r="A176" s="1"/>
      <c r="B176" s="291">
        <v>94</v>
      </c>
      <c r="C176" s="291">
        <v>180</v>
      </c>
      <c r="D176" s="228">
        <v>105</v>
      </c>
      <c r="E176" s="202">
        <v>172</v>
      </c>
      <c r="F176" s="201">
        <v>245</v>
      </c>
      <c r="G176" s="122" t="s">
        <v>251</v>
      </c>
      <c r="H176" s="139">
        <v>26</v>
      </c>
      <c r="I176" s="173"/>
      <c r="J176" s="171"/>
      <c r="K176" s="87">
        <v>33</v>
      </c>
      <c r="L176" s="17"/>
      <c r="M176" s="17"/>
      <c r="N176" s="116">
        <v>26855</v>
      </c>
      <c r="O176" s="188">
        <v>1973</v>
      </c>
      <c r="P176" s="36">
        <f t="shared" si="24"/>
        <v>83.830472048137679</v>
      </c>
      <c r="Q176" s="183">
        <v>1.4424768518518519E-2</v>
      </c>
      <c r="R176" s="245">
        <f t="shared" si="25"/>
        <v>116.98397834000079</v>
      </c>
      <c r="S176" s="409">
        <f t="shared" si="26"/>
        <v>200.81445038813848</v>
      </c>
      <c r="T176" s="395" t="str">
        <f t="shared" si="33"/>
        <v>+</v>
      </c>
      <c r="U176" s="246">
        <f t="shared" si="34"/>
        <v>1.898148148148128E-4</v>
      </c>
      <c r="V176" s="104">
        <f t="shared" si="27"/>
        <v>18751</v>
      </c>
      <c r="W176" s="275" t="str">
        <f t="shared" si="28"/>
        <v>C</v>
      </c>
      <c r="X176" s="283">
        <v>1.4234953703703706E-2</v>
      </c>
      <c r="Y176" s="64"/>
    </row>
    <row r="177" spans="1:25" ht="15" customHeight="1" x14ac:dyDescent="0.2">
      <c r="A177" s="1"/>
      <c r="B177" s="291">
        <v>54</v>
      </c>
      <c r="C177" s="291">
        <v>170</v>
      </c>
      <c r="D177" s="228">
        <v>66</v>
      </c>
      <c r="E177" s="202">
        <v>173</v>
      </c>
      <c r="F177" s="201">
        <v>220</v>
      </c>
      <c r="G177" s="122" t="s">
        <v>224</v>
      </c>
      <c r="H177" s="139">
        <v>28</v>
      </c>
      <c r="I177" s="124"/>
      <c r="J177" s="16">
        <v>33</v>
      </c>
      <c r="K177" s="87"/>
      <c r="L177" s="87"/>
      <c r="M177" s="87"/>
      <c r="N177" s="116">
        <v>28253</v>
      </c>
      <c r="O177" s="188">
        <v>1977</v>
      </c>
      <c r="P177" s="36">
        <f t="shared" si="24"/>
        <v>77.580405389117018</v>
      </c>
      <c r="Q177" s="183">
        <v>1.3358796296296297E-2</v>
      </c>
      <c r="R177" s="245">
        <f t="shared" si="25"/>
        <v>123.11875776300162</v>
      </c>
      <c r="S177" s="409">
        <f t="shared" si="26"/>
        <v>200.69916315211864</v>
      </c>
      <c r="T177" s="395" t="str">
        <f t="shared" si="33"/>
        <v>+</v>
      </c>
      <c r="U177" s="246">
        <f t="shared" si="34"/>
        <v>5.1736111111111253E-4</v>
      </c>
      <c r="V177" s="104">
        <f t="shared" si="27"/>
        <v>17353</v>
      </c>
      <c r="W177" s="275" t="str">
        <f t="shared" si="28"/>
        <v>B</v>
      </c>
      <c r="X177" s="283">
        <v>1.2841435185185185E-2</v>
      </c>
      <c r="Y177" s="64"/>
    </row>
    <row r="178" spans="1:25" ht="15" customHeight="1" x14ac:dyDescent="0.2">
      <c r="A178" s="1"/>
      <c r="B178" s="291">
        <v>132</v>
      </c>
      <c r="C178" s="291">
        <v>126</v>
      </c>
      <c r="D178" s="228">
        <v>178</v>
      </c>
      <c r="E178" s="202">
        <v>174</v>
      </c>
      <c r="F178" s="201">
        <v>249</v>
      </c>
      <c r="G178" s="122" t="s">
        <v>267</v>
      </c>
      <c r="H178" s="139">
        <v>25</v>
      </c>
      <c r="I178" s="177"/>
      <c r="J178" s="171"/>
      <c r="K178" s="142"/>
      <c r="L178" s="15">
        <v>44</v>
      </c>
      <c r="M178" s="171"/>
      <c r="N178" s="116">
        <v>22912</v>
      </c>
      <c r="O178" s="244">
        <v>1962</v>
      </c>
      <c r="P178" s="36">
        <f t="shared" si="24"/>
        <v>101.45852128742128</v>
      </c>
      <c r="Q178" s="183">
        <v>1.7513888888888888E-2</v>
      </c>
      <c r="R178" s="245">
        <f t="shared" si="25"/>
        <v>99.20577391004511</v>
      </c>
      <c r="S178" s="409">
        <f t="shared" si="26"/>
        <v>200.6642951974664</v>
      </c>
      <c r="T178" s="395" t="str">
        <f t="shared" si="33"/>
        <v>+</v>
      </c>
      <c r="U178" s="246">
        <f t="shared" si="34"/>
        <v>1.8460648148148143E-3</v>
      </c>
      <c r="V178" s="104">
        <f t="shared" si="27"/>
        <v>22694</v>
      </c>
      <c r="W178" s="275" t="str">
        <f t="shared" si="28"/>
        <v>D</v>
      </c>
      <c r="X178" s="283">
        <v>1.5667824074074074E-2</v>
      </c>
      <c r="Y178" s="64"/>
    </row>
    <row r="179" spans="1:25" ht="15" customHeight="1" x14ac:dyDescent="0.2">
      <c r="A179" s="1"/>
      <c r="B179" s="291">
        <v>139</v>
      </c>
      <c r="C179" s="291">
        <v>89</v>
      </c>
      <c r="D179" s="228">
        <v>209</v>
      </c>
      <c r="E179" s="202">
        <v>175</v>
      </c>
      <c r="F179" s="201">
        <v>101</v>
      </c>
      <c r="G179" s="102" t="s">
        <v>101</v>
      </c>
      <c r="H179" s="139">
        <v>40</v>
      </c>
      <c r="I179" s="103"/>
      <c r="J179" s="15"/>
      <c r="K179" s="15"/>
      <c r="L179" s="15">
        <v>56</v>
      </c>
      <c r="M179" s="15"/>
      <c r="N179" s="116">
        <v>21436</v>
      </c>
      <c r="O179" s="191">
        <v>1958</v>
      </c>
      <c r="P179" s="36">
        <f t="shared" si="24"/>
        <v>108.0573041119667</v>
      </c>
      <c r="Q179" s="183">
        <v>1.8688657407407407E-2</v>
      </c>
      <c r="R179" s="245">
        <f t="shared" si="25"/>
        <v>92.444860647997501</v>
      </c>
      <c r="S179" s="409">
        <f t="shared" si="26"/>
        <v>200.50216475996422</v>
      </c>
      <c r="T179" s="395" t="str">
        <f t="shared" si="33"/>
        <v>+</v>
      </c>
      <c r="U179" s="246">
        <f t="shared" si="34"/>
        <v>2.8020833333333335E-3</v>
      </c>
      <c r="V179" s="104">
        <f t="shared" si="27"/>
        <v>24170</v>
      </c>
      <c r="W179" s="275" t="str">
        <f t="shared" si="28"/>
        <v>D</v>
      </c>
      <c r="X179" s="283">
        <v>1.5886574074074074E-2</v>
      </c>
      <c r="Y179" s="64"/>
    </row>
    <row r="180" spans="1:25" ht="15" customHeight="1" x14ac:dyDescent="0.2">
      <c r="A180" s="1"/>
      <c r="B180" s="291"/>
      <c r="C180" s="291"/>
      <c r="D180" s="228">
        <v>139</v>
      </c>
      <c r="E180" s="202">
        <v>176</v>
      </c>
      <c r="F180" s="201">
        <v>307</v>
      </c>
      <c r="G180" s="102" t="s">
        <v>331</v>
      </c>
      <c r="H180" s="139">
        <v>21</v>
      </c>
      <c r="I180" s="92"/>
      <c r="J180" s="75"/>
      <c r="K180" s="87">
        <v>45</v>
      </c>
      <c r="L180" s="75"/>
      <c r="M180" s="75"/>
      <c r="N180" s="116">
        <v>25373</v>
      </c>
      <c r="O180" s="199">
        <v>1969</v>
      </c>
      <c r="P180" s="36">
        <f t="shared" si="24"/>
        <v>90.456079193108081</v>
      </c>
      <c r="Q180" s="183">
        <v>1.5648148148148151E-2</v>
      </c>
      <c r="R180" s="245">
        <f t="shared" si="25"/>
        <v>109.94330314986846</v>
      </c>
      <c r="S180" s="409">
        <f t="shared" si="26"/>
        <v>200.39938234297654</v>
      </c>
      <c r="T180" s="395" t="str">
        <f t="shared" si="33"/>
        <v>+</v>
      </c>
      <c r="U180" s="246">
        <f t="shared" si="34"/>
        <v>6.9328703703703913E-4</v>
      </c>
      <c r="V180" s="104">
        <f t="shared" si="27"/>
        <v>20233</v>
      </c>
      <c r="W180" s="275" t="str">
        <f t="shared" si="28"/>
        <v>C</v>
      </c>
      <c r="X180" s="283">
        <v>1.4954861111111111E-2</v>
      </c>
      <c r="Y180" s="64"/>
    </row>
    <row r="181" spans="1:25" ht="15" customHeight="1" x14ac:dyDescent="0.2">
      <c r="A181" s="1"/>
      <c r="B181" s="291">
        <v>42</v>
      </c>
      <c r="C181" s="291">
        <v>193</v>
      </c>
      <c r="D181" s="228">
        <v>36</v>
      </c>
      <c r="E181" s="202">
        <v>177</v>
      </c>
      <c r="F181" s="201">
        <v>261</v>
      </c>
      <c r="G181" s="122" t="s">
        <v>305</v>
      </c>
      <c r="H181" s="139">
        <v>25</v>
      </c>
      <c r="I181" s="124"/>
      <c r="J181" s="16">
        <v>21</v>
      </c>
      <c r="K181" s="171"/>
      <c r="L181" s="171"/>
      <c r="M181" s="171"/>
      <c r="N181" s="116">
        <v>29849</v>
      </c>
      <c r="O181" s="244">
        <v>1981</v>
      </c>
      <c r="P181" s="36">
        <f t="shared" si="24"/>
        <v>70.445136156071968</v>
      </c>
      <c r="Q181" s="183">
        <v>1.2221064814814815E-2</v>
      </c>
      <c r="R181" s="245">
        <f t="shared" si="25"/>
        <v>129.66651907984181</v>
      </c>
      <c r="S181" s="409">
        <f t="shared" si="26"/>
        <v>200.11165523591376</v>
      </c>
      <c r="T181" s="395" t="str">
        <f t="shared" si="33"/>
        <v>-</v>
      </c>
      <c r="U181" s="246">
        <f t="shared" si="34"/>
        <v>6.5972222222224208E-5</v>
      </c>
      <c r="V181" s="104">
        <f t="shared" si="27"/>
        <v>15757</v>
      </c>
      <c r="W181" s="275" t="str">
        <f t="shared" si="28"/>
        <v>B</v>
      </c>
      <c r="X181" s="283">
        <v>1.2287037037037039E-2</v>
      </c>
      <c r="Y181" s="64"/>
    </row>
    <row r="182" spans="1:25" ht="15" customHeight="1" x14ac:dyDescent="0.2">
      <c r="A182" s="1"/>
      <c r="B182" s="291">
        <v>67</v>
      </c>
      <c r="C182" s="291">
        <v>184</v>
      </c>
      <c r="D182" s="228">
        <v>75</v>
      </c>
      <c r="E182" s="202">
        <v>178</v>
      </c>
      <c r="F182" s="201">
        <v>246</v>
      </c>
      <c r="G182" s="122" t="s">
        <v>257</v>
      </c>
      <c r="H182" s="139">
        <v>26</v>
      </c>
      <c r="I182" s="173"/>
      <c r="J182" s="16">
        <v>39</v>
      </c>
      <c r="K182" s="17"/>
      <c r="L182" s="17"/>
      <c r="M182" s="17"/>
      <c r="N182" s="116">
        <v>28142</v>
      </c>
      <c r="O182" s="188">
        <v>1977</v>
      </c>
      <c r="P182" s="36">
        <f t="shared" si="24"/>
        <v>78.076655316979171</v>
      </c>
      <c r="Q182" s="183">
        <v>1.3554398148148149E-2</v>
      </c>
      <c r="R182" s="245">
        <f t="shared" si="25"/>
        <v>121.99304905237497</v>
      </c>
      <c r="S182" s="409">
        <f t="shared" si="26"/>
        <v>200.06970436935416</v>
      </c>
      <c r="T182" s="395" t="str">
        <f t="shared" si="33"/>
        <v>+</v>
      </c>
      <c r="U182" s="246">
        <f t="shared" si="34"/>
        <v>2.3611111111111055E-4</v>
      </c>
      <c r="V182" s="104">
        <f t="shared" si="27"/>
        <v>17464</v>
      </c>
      <c r="W182" s="275" t="str">
        <f t="shared" si="28"/>
        <v>B</v>
      </c>
      <c r="X182" s="283">
        <v>1.3318287037037038E-2</v>
      </c>
      <c r="Y182" s="64"/>
    </row>
    <row r="183" spans="1:25" ht="15" customHeight="1" x14ac:dyDescent="0.2">
      <c r="A183" s="1"/>
      <c r="B183" s="291">
        <v>211</v>
      </c>
      <c r="C183" s="291">
        <v>181</v>
      </c>
      <c r="D183" s="228">
        <v>213</v>
      </c>
      <c r="E183" s="202">
        <v>179</v>
      </c>
      <c r="F183" s="201">
        <v>79</v>
      </c>
      <c r="G183" s="102" t="s">
        <v>92</v>
      </c>
      <c r="H183" s="139">
        <v>42</v>
      </c>
      <c r="I183" s="103"/>
      <c r="J183" s="15"/>
      <c r="K183" s="16"/>
      <c r="L183" s="157">
        <v>59</v>
      </c>
      <c r="M183" s="15"/>
      <c r="N183" s="116">
        <v>21358</v>
      </c>
      <c r="O183" s="191">
        <v>1958</v>
      </c>
      <c r="P183" s="36">
        <f t="shared" si="24"/>
        <v>108.40602027749146</v>
      </c>
      <c r="Q183" s="183">
        <v>1.8903935185185187E-2</v>
      </c>
      <c r="R183" s="245">
        <f t="shared" si="25"/>
        <v>91.205914966479412</v>
      </c>
      <c r="S183" s="409">
        <f t="shared" si="26"/>
        <v>199.61193524397089</v>
      </c>
      <c r="T183" s="395" t="str">
        <f t="shared" si="33"/>
        <v>+</v>
      </c>
      <c r="U183" s="246">
        <f t="shared" si="34"/>
        <v>4.155092592592613E-4</v>
      </c>
      <c r="V183" s="104">
        <f t="shared" si="27"/>
        <v>24248</v>
      </c>
      <c r="W183" s="275" t="str">
        <f t="shared" si="28"/>
        <v>D</v>
      </c>
      <c r="X183" s="283">
        <v>1.8488425925925926E-2</v>
      </c>
      <c r="Y183" s="64"/>
    </row>
    <row r="184" spans="1:25" ht="15" customHeight="1" x14ac:dyDescent="0.2">
      <c r="A184" s="1"/>
      <c r="B184" s="291">
        <v>209</v>
      </c>
      <c r="C184" s="291">
        <v>209</v>
      </c>
      <c r="D184" s="228">
        <v>197</v>
      </c>
      <c r="E184" s="202">
        <v>180</v>
      </c>
      <c r="F184" s="201">
        <v>127</v>
      </c>
      <c r="G184" s="102" t="s">
        <v>139</v>
      </c>
      <c r="H184" s="139">
        <v>37</v>
      </c>
      <c r="I184" s="103"/>
      <c r="J184" s="15"/>
      <c r="K184" s="142"/>
      <c r="L184" s="157">
        <v>53</v>
      </c>
      <c r="M184" s="15"/>
      <c r="N184" s="116">
        <v>22443</v>
      </c>
      <c r="O184" s="180">
        <v>1961</v>
      </c>
      <c r="P184" s="36">
        <f t="shared" si="24"/>
        <v>103.55528900064066</v>
      </c>
      <c r="Q184" s="183">
        <v>1.8061342592592591E-2</v>
      </c>
      <c r="R184" s="245">
        <f t="shared" si="25"/>
        <v>96.055121719948062</v>
      </c>
      <c r="S184" s="409">
        <f t="shared" si="26"/>
        <v>199.61041072058873</v>
      </c>
      <c r="T184" s="395" t="str">
        <f t="shared" si="33"/>
        <v>-</v>
      </c>
      <c r="U184" s="246">
        <f t="shared" si="34"/>
        <v>3.7152777777777965E-4</v>
      </c>
      <c r="V184" s="104">
        <f t="shared" si="27"/>
        <v>23163</v>
      </c>
      <c r="W184" s="275" t="str">
        <f t="shared" si="28"/>
        <v>D</v>
      </c>
      <c r="X184" s="283">
        <v>1.843287037037037E-2</v>
      </c>
      <c r="Y184" s="64"/>
    </row>
    <row r="185" spans="1:25" ht="15" customHeight="1" x14ac:dyDescent="0.2">
      <c r="A185" s="1"/>
      <c r="B185" s="291">
        <v>179</v>
      </c>
      <c r="C185" s="291">
        <v>69</v>
      </c>
      <c r="D185" s="228">
        <v>242</v>
      </c>
      <c r="E185" s="202">
        <v>181</v>
      </c>
      <c r="F185" s="201">
        <v>182</v>
      </c>
      <c r="G185" s="123" t="s">
        <v>169</v>
      </c>
      <c r="H185" s="139">
        <v>31</v>
      </c>
      <c r="I185" s="126"/>
      <c r="J185" s="68"/>
      <c r="K185" s="68"/>
      <c r="L185" s="157"/>
      <c r="M185" s="75">
        <v>40</v>
      </c>
      <c r="N185" s="116">
        <v>18862</v>
      </c>
      <c r="O185" s="189">
        <v>1951</v>
      </c>
      <c r="P185" s="36">
        <f t="shared" si="24"/>
        <v>119.56493757428373</v>
      </c>
      <c r="Q185" s="183">
        <v>2.0877314814814817E-2</v>
      </c>
      <c r="R185" s="245">
        <f t="shared" si="25"/>
        <v>79.848912885896993</v>
      </c>
      <c r="S185" s="409">
        <f t="shared" si="26"/>
        <v>199.41385046018073</v>
      </c>
      <c r="T185" s="395" t="str">
        <f t="shared" si="33"/>
        <v>+</v>
      </c>
      <c r="U185" s="246">
        <f t="shared" si="34"/>
        <v>3.4340277777777789E-3</v>
      </c>
      <c r="V185" s="104">
        <f t="shared" si="27"/>
        <v>26744</v>
      </c>
      <c r="W185" s="275" t="str">
        <f t="shared" si="28"/>
        <v>E</v>
      </c>
      <c r="X185" s="283">
        <v>1.7443287037037038E-2</v>
      </c>
      <c r="Y185" s="64"/>
    </row>
    <row r="186" spans="1:25" ht="15" customHeight="1" x14ac:dyDescent="0.2">
      <c r="A186" s="1"/>
      <c r="B186" s="291">
        <v>84</v>
      </c>
      <c r="C186" s="291">
        <v>173</v>
      </c>
      <c r="D186" s="228">
        <v>112</v>
      </c>
      <c r="E186" s="202">
        <v>182</v>
      </c>
      <c r="F186" s="201">
        <v>205</v>
      </c>
      <c r="G186" s="123" t="s">
        <v>192</v>
      </c>
      <c r="H186" s="139">
        <v>29</v>
      </c>
      <c r="I186" s="124"/>
      <c r="J186" s="171"/>
      <c r="K186" s="143">
        <v>34</v>
      </c>
      <c r="L186" s="87"/>
      <c r="M186" s="87"/>
      <c r="N186" s="116">
        <v>26969</v>
      </c>
      <c r="O186" s="188">
        <v>1973</v>
      </c>
      <c r="P186" s="36">
        <f t="shared" si="24"/>
        <v>83.320809960063031</v>
      </c>
      <c r="Q186" s="183">
        <v>1.4627314814814815E-2</v>
      </c>
      <c r="R186" s="245">
        <f t="shared" si="25"/>
        <v>115.81830363964775</v>
      </c>
      <c r="S186" s="409">
        <f t="shared" si="26"/>
        <v>199.13911359971078</v>
      </c>
      <c r="T186" s="395" t="str">
        <f t="shared" si="33"/>
        <v>+</v>
      </c>
      <c r="U186" s="246">
        <f t="shared" si="34"/>
        <v>7.4768518518518456E-4</v>
      </c>
      <c r="V186" s="104">
        <f t="shared" si="27"/>
        <v>18637</v>
      </c>
      <c r="W186" s="275" t="str">
        <f t="shared" si="28"/>
        <v>C</v>
      </c>
      <c r="X186" s="283">
        <v>1.3879629629629631E-2</v>
      </c>
      <c r="Y186" s="64"/>
    </row>
    <row r="187" spans="1:25" ht="15" customHeight="1" x14ac:dyDescent="0.2">
      <c r="A187" s="1"/>
      <c r="B187" s="291">
        <v>92</v>
      </c>
      <c r="C187" s="291">
        <v>199</v>
      </c>
      <c r="D187" s="228">
        <v>94</v>
      </c>
      <c r="E187" s="202">
        <v>183</v>
      </c>
      <c r="F187" s="201">
        <v>265</v>
      </c>
      <c r="G187" s="122" t="s">
        <v>266</v>
      </c>
      <c r="H187" s="139">
        <v>24</v>
      </c>
      <c r="I187" s="177"/>
      <c r="J187" s="16">
        <v>46</v>
      </c>
      <c r="K187" s="171"/>
      <c r="L187" s="171"/>
      <c r="M187" s="171"/>
      <c r="N187" s="116">
        <v>27678</v>
      </c>
      <c r="O187" s="244">
        <v>1975</v>
      </c>
      <c r="P187" s="36">
        <f t="shared" si="24"/>
        <v>80.151069429844398</v>
      </c>
      <c r="Q187" s="183">
        <v>1.410300925925926E-2</v>
      </c>
      <c r="R187" s="245">
        <f t="shared" si="25"/>
        <v>118.83573586399019</v>
      </c>
      <c r="S187" s="409">
        <f t="shared" si="26"/>
        <v>198.98680529383461</v>
      </c>
      <c r="T187" s="395" t="str">
        <f t="shared" si="33"/>
        <v>-</v>
      </c>
      <c r="U187" s="246">
        <f t="shared" si="34"/>
        <v>1.8518518518520141E-5</v>
      </c>
      <c r="V187" s="104">
        <f t="shared" si="27"/>
        <v>17928</v>
      </c>
      <c r="W187" s="275" t="str">
        <f t="shared" si="28"/>
        <v>B</v>
      </c>
      <c r="X187" s="283">
        <v>1.412152777777778E-2</v>
      </c>
      <c r="Y187" s="64"/>
    </row>
    <row r="188" spans="1:25" ht="15" customHeight="1" x14ac:dyDescent="0.2">
      <c r="A188" s="1"/>
      <c r="B188" s="291">
        <v>91</v>
      </c>
      <c r="C188" s="291">
        <v>190</v>
      </c>
      <c r="D188" s="228">
        <v>100</v>
      </c>
      <c r="E188" s="202">
        <v>184</v>
      </c>
      <c r="F188" s="201">
        <v>180</v>
      </c>
      <c r="G188" s="123" t="s">
        <v>303</v>
      </c>
      <c r="H188" s="139">
        <v>32</v>
      </c>
      <c r="I188" s="125"/>
      <c r="J188" s="16">
        <v>49</v>
      </c>
      <c r="K188" s="11"/>
      <c r="L188" s="13"/>
      <c r="M188" s="13"/>
      <c r="N188" s="116">
        <v>27469</v>
      </c>
      <c r="O188" s="66">
        <v>1975</v>
      </c>
      <c r="P188" s="36">
        <f t="shared" si="24"/>
        <v>81.085449924647918</v>
      </c>
      <c r="Q188" s="183">
        <v>1.4305555555555557E-2</v>
      </c>
      <c r="R188" s="245">
        <f t="shared" si="25"/>
        <v>117.67006116363714</v>
      </c>
      <c r="S188" s="409">
        <f t="shared" si="26"/>
        <v>198.75551108828506</v>
      </c>
      <c r="T188" s="395" t="str">
        <f t="shared" si="33"/>
        <v>+</v>
      </c>
      <c r="U188" s="246">
        <f t="shared" si="34"/>
        <v>1.9212962962963064E-4</v>
      </c>
      <c r="V188" s="104">
        <f t="shared" si="27"/>
        <v>18137</v>
      </c>
      <c r="W188" s="275" t="str">
        <f t="shared" si="28"/>
        <v>B</v>
      </c>
      <c r="X188" s="283">
        <v>1.4113425925925927E-2</v>
      </c>
      <c r="Y188" s="64"/>
    </row>
    <row r="189" spans="1:25" ht="15" customHeight="1" x14ac:dyDescent="0.2">
      <c r="A189" s="1"/>
      <c r="B189" s="291">
        <v>165</v>
      </c>
      <c r="C189" s="291">
        <v>161</v>
      </c>
      <c r="D189" s="228">
        <v>193</v>
      </c>
      <c r="E189" s="202">
        <v>185</v>
      </c>
      <c r="F189" s="201">
        <v>225</v>
      </c>
      <c r="G189" s="122" t="s">
        <v>237</v>
      </c>
      <c r="H189" s="139">
        <v>27</v>
      </c>
      <c r="I189" s="124"/>
      <c r="J189" s="87"/>
      <c r="K189" s="142"/>
      <c r="L189" s="15">
        <v>52</v>
      </c>
      <c r="M189" s="87"/>
      <c r="N189" s="116">
        <v>22697</v>
      </c>
      <c r="O189" s="188">
        <v>1962</v>
      </c>
      <c r="P189" s="36">
        <f t="shared" si="24"/>
        <v>102.41972610264978</v>
      </c>
      <c r="Q189" s="183">
        <v>1.8015046296296296E-2</v>
      </c>
      <c r="R189" s="245">
        <f t="shared" si="25"/>
        <v>96.321561651457316</v>
      </c>
      <c r="S189" s="409">
        <f t="shared" si="26"/>
        <v>198.74128775410708</v>
      </c>
      <c r="T189" s="395" t="str">
        <f t="shared" si="33"/>
        <v>+</v>
      </c>
      <c r="U189" s="246">
        <f t="shared" si="34"/>
        <v>1.145833333333332E-3</v>
      </c>
      <c r="V189" s="104">
        <f t="shared" si="27"/>
        <v>22909</v>
      </c>
      <c r="W189" s="275" t="str">
        <f t="shared" si="28"/>
        <v>D</v>
      </c>
      <c r="X189" s="283">
        <v>1.6869212962962964E-2</v>
      </c>
      <c r="Y189" s="64"/>
    </row>
    <row r="190" spans="1:25" ht="15" customHeight="1" x14ac:dyDescent="0.2">
      <c r="A190" s="1"/>
      <c r="B190" s="291"/>
      <c r="C190" s="291"/>
      <c r="D190" s="228">
        <v>37</v>
      </c>
      <c r="E190" s="202">
        <v>186</v>
      </c>
      <c r="F190" s="201">
        <v>318</v>
      </c>
      <c r="G190" s="102" t="s">
        <v>339</v>
      </c>
      <c r="H190" s="139">
        <v>21</v>
      </c>
      <c r="I190" s="92"/>
      <c r="J190" s="75"/>
      <c r="K190" s="75"/>
      <c r="L190" s="75"/>
      <c r="M190" s="75">
        <v>2</v>
      </c>
      <c r="N190" s="116">
        <v>30052</v>
      </c>
      <c r="O190" s="199">
        <v>1082</v>
      </c>
      <c r="P190" s="36">
        <f t="shared" si="24"/>
        <v>69.537579981693426</v>
      </c>
      <c r="Q190" s="183">
        <v>1.2340277777777776E-2</v>
      </c>
      <c r="R190" s="245">
        <f t="shared" si="25"/>
        <v>128.98043625620545</v>
      </c>
      <c r="S190" s="409">
        <f t="shared" si="26"/>
        <v>198.51801623789888</v>
      </c>
      <c r="T190" s="395" t="str">
        <f t="shared" si="33"/>
        <v>-</v>
      </c>
      <c r="U190" s="246">
        <f t="shared" si="34"/>
        <v>2.1064814814814904E-4</v>
      </c>
      <c r="V190" s="104">
        <f t="shared" si="27"/>
        <v>15554</v>
      </c>
      <c r="W190" s="275" t="str">
        <f t="shared" si="28"/>
        <v>E</v>
      </c>
      <c r="X190" s="283">
        <v>1.2550925925925925E-2</v>
      </c>
      <c r="Y190" s="64"/>
    </row>
    <row r="191" spans="1:25" ht="15" customHeight="1" x14ac:dyDescent="0.2">
      <c r="A191" s="1"/>
      <c r="B191" s="291"/>
      <c r="C191" s="291"/>
      <c r="D191" s="228">
        <v>32</v>
      </c>
      <c r="E191" s="202">
        <v>187</v>
      </c>
      <c r="F191" s="201">
        <v>271</v>
      </c>
      <c r="G191" s="122" t="s">
        <v>345</v>
      </c>
      <c r="H191" s="139">
        <v>24</v>
      </c>
      <c r="I191" s="124"/>
      <c r="J191" s="16">
        <v>20</v>
      </c>
      <c r="K191" s="171"/>
      <c r="L191" s="171"/>
      <c r="M191" s="171"/>
      <c r="N191" s="116">
        <v>30457</v>
      </c>
      <c r="O191" s="244">
        <v>1983</v>
      </c>
      <c r="P191" s="36">
        <f t="shared" si="24"/>
        <v>67.726938353007185</v>
      </c>
      <c r="Q191" s="183">
        <v>1.2092592592592592E-2</v>
      </c>
      <c r="R191" s="245">
        <f t="shared" si="25"/>
        <v>130.40588988978001</v>
      </c>
      <c r="S191" s="409">
        <f t="shared" si="26"/>
        <v>198.13282824278718</v>
      </c>
      <c r="T191" s="395" t="str">
        <f t="shared" si="33"/>
        <v>+</v>
      </c>
      <c r="U191" s="246">
        <f t="shared" si="34"/>
        <v>1.0995370370370412E-4</v>
      </c>
      <c r="V191" s="104">
        <f t="shared" si="27"/>
        <v>15149</v>
      </c>
      <c r="W191" s="275" t="str">
        <f t="shared" si="28"/>
        <v>B</v>
      </c>
      <c r="X191" s="283">
        <v>1.1982638888888888E-2</v>
      </c>
      <c r="Y191" s="64"/>
    </row>
    <row r="192" spans="1:25" ht="15" customHeight="1" x14ac:dyDescent="0.2">
      <c r="A192" s="1"/>
      <c r="B192" s="291">
        <v>213</v>
      </c>
      <c r="C192" s="291">
        <v>114</v>
      </c>
      <c r="D192" s="228">
        <v>244</v>
      </c>
      <c r="E192" s="202">
        <v>188</v>
      </c>
      <c r="F192" s="201">
        <v>83</v>
      </c>
      <c r="G192" s="102" t="s">
        <v>96</v>
      </c>
      <c r="H192" s="139">
        <v>41</v>
      </c>
      <c r="I192" s="103"/>
      <c r="J192" s="15"/>
      <c r="K192" s="15"/>
      <c r="L192" s="15"/>
      <c r="M192" s="75">
        <v>42</v>
      </c>
      <c r="N192" s="116">
        <v>18902</v>
      </c>
      <c r="O192" s="191">
        <v>1951</v>
      </c>
      <c r="P192" s="36">
        <f t="shared" si="24"/>
        <v>119.38610877145051</v>
      </c>
      <c r="Q192" s="183">
        <v>2.1076388888888891E-2</v>
      </c>
      <c r="R192" s="245">
        <f t="shared" si="25"/>
        <v>78.703221180407155</v>
      </c>
      <c r="S192" s="409">
        <f t="shared" si="26"/>
        <v>198.08932995185768</v>
      </c>
      <c r="T192" s="395" t="str">
        <f t="shared" si="33"/>
        <v>+</v>
      </c>
      <c r="U192" s="246">
        <f t="shared" si="34"/>
        <v>2.5092592592592597E-3</v>
      </c>
      <c r="V192" s="104">
        <f t="shared" si="27"/>
        <v>26704</v>
      </c>
      <c r="W192" s="275" t="str">
        <f t="shared" si="28"/>
        <v>E</v>
      </c>
      <c r="X192" s="283">
        <v>1.8567129629629631E-2</v>
      </c>
      <c r="Y192" s="64"/>
    </row>
    <row r="193" spans="1:25" ht="15" customHeight="1" x14ac:dyDescent="0.2">
      <c r="A193" s="1"/>
      <c r="B193" s="291">
        <v>186</v>
      </c>
      <c r="C193" s="291">
        <v>221</v>
      </c>
      <c r="D193" s="228">
        <v>171</v>
      </c>
      <c r="E193" s="202">
        <v>189</v>
      </c>
      <c r="F193" s="201">
        <v>116</v>
      </c>
      <c r="G193" s="102" t="s">
        <v>207</v>
      </c>
      <c r="H193" s="139">
        <v>39</v>
      </c>
      <c r="I193" s="103"/>
      <c r="J193" s="15"/>
      <c r="K193" s="143">
        <v>52</v>
      </c>
      <c r="L193" s="11"/>
      <c r="M193" s="15"/>
      <c r="N193" s="116">
        <v>23882</v>
      </c>
      <c r="O193" s="189">
        <v>1965</v>
      </c>
      <c r="P193" s="36">
        <f t="shared" si="24"/>
        <v>97.121922818715959</v>
      </c>
      <c r="Q193" s="183">
        <v>1.7217592592592593E-2</v>
      </c>
      <c r="R193" s="245">
        <f t="shared" si="25"/>
        <v>100.9109894717044</v>
      </c>
      <c r="S193" s="409">
        <f t="shared" si="26"/>
        <v>198.03291229042037</v>
      </c>
      <c r="T193" s="395" t="str">
        <f t="shared" si="33"/>
        <v>-</v>
      </c>
      <c r="U193" s="246">
        <f t="shared" si="34"/>
        <v>4.1435185185185325E-4</v>
      </c>
      <c r="V193" s="104">
        <f t="shared" si="27"/>
        <v>21724</v>
      </c>
      <c r="W193" s="275" t="str">
        <f t="shared" si="28"/>
        <v>C</v>
      </c>
      <c r="X193" s="283">
        <v>1.7631944444444447E-2</v>
      </c>
      <c r="Y193" s="64"/>
    </row>
    <row r="194" spans="1:25" ht="15" customHeight="1" x14ac:dyDescent="0.2">
      <c r="A194" s="1"/>
      <c r="B194" s="291">
        <v>69</v>
      </c>
      <c r="C194" s="291">
        <v>182</v>
      </c>
      <c r="D194" s="228">
        <v>92</v>
      </c>
      <c r="E194" s="202">
        <v>190</v>
      </c>
      <c r="F194" s="201">
        <v>198</v>
      </c>
      <c r="G194" s="123" t="s">
        <v>187</v>
      </c>
      <c r="H194" s="139">
        <v>30</v>
      </c>
      <c r="I194" s="127"/>
      <c r="J194" s="16">
        <v>45</v>
      </c>
      <c r="K194" s="80"/>
      <c r="L194" s="80"/>
      <c r="M194" s="80"/>
      <c r="N194" s="116">
        <v>28016</v>
      </c>
      <c r="O194" s="188">
        <v>1976</v>
      </c>
      <c r="P194" s="36">
        <f t="shared" si="24"/>
        <v>78.63996604590379</v>
      </c>
      <c r="Q194" s="183">
        <v>1.4008101851851853E-2</v>
      </c>
      <c r="R194" s="245">
        <f t="shared" si="25"/>
        <v>119.38193772358417</v>
      </c>
      <c r="S194" s="409">
        <f t="shared" si="26"/>
        <v>198.02190376948795</v>
      </c>
      <c r="T194" s="395" t="str">
        <f t="shared" si="33"/>
        <v>+</v>
      </c>
      <c r="U194" s="246">
        <f t="shared" si="34"/>
        <v>6.4930555555555575E-4</v>
      </c>
      <c r="V194" s="104">
        <f t="shared" si="27"/>
        <v>17590</v>
      </c>
      <c r="W194" s="275" t="str">
        <f t="shared" si="28"/>
        <v>B</v>
      </c>
      <c r="X194" s="283">
        <v>1.3358796296296297E-2</v>
      </c>
      <c r="Y194" s="64"/>
    </row>
    <row r="195" spans="1:25" ht="15" customHeight="1" x14ac:dyDescent="0.2">
      <c r="A195" s="1"/>
      <c r="B195" s="291">
        <v>234</v>
      </c>
      <c r="C195" s="291">
        <v>162</v>
      </c>
      <c r="D195" s="228">
        <v>249</v>
      </c>
      <c r="E195" s="202">
        <v>191</v>
      </c>
      <c r="F195" s="201">
        <v>82</v>
      </c>
      <c r="G195" s="102" t="s">
        <v>95</v>
      </c>
      <c r="H195" s="139">
        <v>41</v>
      </c>
      <c r="I195" s="103"/>
      <c r="J195" s="15"/>
      <c r="K195" s="15"/>
      <c r="L195" s="157"/>
      <c r="M195" s="75">
        <v>44</v>
      </c>
      <c r="N195" s="116">
        <v>18607</v>
      </c>
      <c r="O195" s="191">
        <v>1950</v>
      </c>
      <c r="P195" s="36">
        <f t="shared" si="24"/>
        <v>120.70497119234543</v>
      </c>
      <c r="Q195" s="183">
        <v>2.1376157407407406E-2</v>
      </c>
      <c r="R195" s="245">
        <f t="shared" si="25"/>
        <v>76.978022623884684</v>
      </c>
      <c r="S195" s="409">
        <f t="shared" si="26"/>
        <v>197.68299381623012</v>
      </c>
      <c r="T195" s="395" t="str">
        <f t="shared" si="33"/>
        <v>+</v>
      </c>
      <c r="U195" s="246">
        <f t="shared" si="34"/>
        <v>1.3333333333333322E-3</v>
      </c>
      <c r="V195" s="104">
        <f t="shared" si="27"/>
        <v>26999</v>
      </c>
      <c r="W195" s="275" t="str">
        <f t="shared" si="28"/>
        <v>E</v>
      </c>
      <c r="X195" s="283">
        <v>2.0042824074074074E-2</v>
      </c>
      <c r="Y195" s="64"/>
    </row>
    <row r="196" spans="1:25" ht="15" customHeight="1" x14ac:dyDescent="0.2">
      <c r="A196" s="1"/>
      <c r="B196" s="291">
        <v>86</v>
      </c>
      <c r="C196" s="291">
        <v>175</v>
      </c>
      <c r="D196" s="228">
        <v>121</v>
      </c>
      <c r="E196" s="202">
        <v>192</v>
      </c>
      <c r="F196" s="201">
        <v>188</v>
      </c>
      <c r="G196" s="123" t="s">
        <v>173</v>
      </c>
      <c r="H196" s="139">
        <v>31</v>
      </c>
      <c r="I196" s="176"/>
      <c r="J196" s="16"/>
      <c r="K196" s="87">
        <v>39</v>
      </c>
      <c r="L196" s="170"/>
      <c r="M196" s="170"/>
      <c r="N196" s="116">
        <v>27025</v>
      </c>
      <c r="O196" s="198">
        <v>1973</v>
      </c>
      <c r="P196" s="36">
        <f t="shared" si="24"/>
        <v>83.070449636096541</v>
      </c>
      <c r="Q196" s="183">
        <v>1.486574074074074E-2</v>
      </c>
      <c r="R196" s="245">
        <f t="shared" si="25"/>
        <v>114.44613799237506</v>
      </c>
      <c r="S196" s="409">
        <f t="shared" si="26"/>
        <v>197.5165876284716</v>
      </c>
      <c r="T196" s="395" t="str">
        <f t="shared" si="33"/>
        <v>+</v>
      </c>
      <c r="U196" s="246">
        <f t="shared" si="34"/>
        <v>9.6643518518518476E-4</v>
      </c>
      <c r="V196" s="104">
        <f t="shared" si="27"/>
        <v>18581</v>
      </c>
      <c r="W196" s="275" t="str">
        <f t="shared" si="28"/>
        <v>C</v>
      </c>
      <c r="X196" s="283">
        <v>1.3899305555555555E-2</v>
      </c>
      <c r="Y196" s="64"/>
    </row>
    <row r="197" spans="1:25" ht="15" customHeight="1" x14ac:dyDescent="0.2">
      <c r="A197" s="1"/>
      <c r="B197" s="291">
        <v>230</v>
      </c>
      <c r="C197" s="291">
        <v>225</v>
      </c>
      <c r="D197" s="228">
        <v>218</v>
      </c>
      <c r="E197" s="202">
        <v>193</v>
      </c>
      <c r="F197" s="201">
        <v>49</v>
      </c>
      <c r="G197" s="102" t="s">
        <v>66</v>
      </c>
      <c r="H197" s="139">
        <v>45</v>
      </c>
      <c r="I197" s="103"/>
      <c r="J197" s="15"/>
      <c r="K197" s="16"/>
      <c r="L197" s="157">
        <v>61</v>
      </c>
      <c r="M197" s="15"/>
      <c r="N197" s="116">
        <v>21254</v>
      </c>
      <c r="O197" s="189">
        <v>1958</v>
      </c>
      <c r="P197" s="36">
        <f t="shared" ref="P197:P260" si="35">V197/V$313*100</f>
        <v>108.87097516485782</v>
      </c>
      <c r="Q197" s="183">
        <v>1.9390046296296298E-2</v>
      </c>
      <c r="R197" s="245">
        <f t="shared" ref="R197:R260" si="36">200-Q197/Q$313*100</f>
        <v>88.408295685632126</v>
      </c>
      <c r="S197" s="409">
        <f t="shared" ref="S197:S260" si="37">P197+R197</f>
        <v>197.27927085048995</v>
      </c>
      <c r="T197" s="395" t="str">
        <f t="shared" si="33"/>
        <v>-</v>
      </c>
      <c r="U197" s="246">
        <f t="shared" si="34"/>
        <v>3.2407407407407385E-4</v>
      </c>
      <c r="V197" s="104">
        <f t="shared" ref="V197:V260" si="38">G$3-N197</f>
        <v>24352</v>
      </c>
      <c r="W197" s="275" t="str">
        <f t="shared" ref="W197:W260" si="39">IF(O197&lt;=1954,"E",IF(O197&lt;=1964,"D",IF(O197&lt;=1974,"C",IF(O197&lt;=1984,"B","A"))))</f>
        <v>D</v>
      </c>
      <c r="X197" s="283">
        <v>1.9714120370370371E-2</v>
      </c>
      <c r="Y197" s="64"/>
    </row>
    <row r="198" spans="1:25" ht="15" customHeight="1" x14ac:dyDescent="0.2">
      <c r="A198" s="1"/>
      <c r="B198" s="291"/>
      <c r="C198" s="291"/>
      <c r="D198" s="228">
        <v>68</v>
      </c>
      <c r="E198" s="202">
        <v>194</v>
      </c>
      <c r="F198" s="201">
        <v>282</v>
      </c>
      <c r="G198" s="285" t="s">
        <v>344</v>
      </c>
      <c r="H198" s="139">
        <v>23</v>
      </c>
      <c r="I198" s="333"/>
      <c r="J198" s="16">
        <v>34</v>
      </c>
      <c r="K198" s="338"/>
      <c r="L198" s="171"/>
      <c r="M198" s="171"/>
      <c r="N198" s="116">
        <v>28975</v>
      </c>
      <c r="O198" s="244">
        <v>1979</v>
      </c>
      <c r="P198" s="36">
        <f t="shared" si="35"/>
        <v>74.352545497977587</v>
      </c>
      <c r="Q198" s="183">
        <v>1.3427083333333334E-2</v>
      </c>
      <c r="R198" s="245">
        <f t="shared" si="36"/>
        <v>122.72575886402545</v>
      </c>
      <c r="S198" s="409">
        <f t="shared" si="37"/>
        <v>197.07830436200305</v>
      </c>
      <c r="T198" s="395" t="str">
        <f t="shared" si="33"/>
        <v>-</v>
      </c>
      <c r="U198" s="246">
        <f t="shared" si="34"/>
        <v>5.2314814814814758E-4</v>
      </c>
      <c r="V198" s="104">
        <f t="shared" si="38"/>
        <v>16631</v>
      </c>
      <c r="W198" s="275" t="str">
        <f t="shared" si="39"/>
        <v>B</v>
      </c>
      <c r="X198" s="283">
        <v>1.3950231481481482E-2</v>
      </c>
      <c r="Y198" s="64"/>
    </row>
    <row r="199" spans="1:25" ht="15" customHeight="1" x14ac:dyDescent="0.2">
      <c r="A199" s="1"/>
      <c r="B199" s="291">
        <v>217</v>
      </c>
      <c r="C199" s="291">
        <v>164</v>
      </c>
      <c r="D199" s="228">
        <v>233</v>
      </c>
      <c r="E199" s="202">
        <v>195</v>
      </c>
      <c r="F199" s="201">
        <v>30</v>
      </c>
      <c r="G199" s="102" t="s">
        <v>46</v>
      </c>
      <c r="H199" s="139">
        <v>49</v>
      </c>
      <c r="I199" s="103"/>
      <c r="J199" s="15"/>
      <c r="K199" s="15"/>
      <c r="L199" s="157">
        <v>67</v>
      </c>
      <c r="M199" s="15"/>
      <c r="N199" s="116">
        <v>20291</v>
      </c>
      <c r="O199" s="191">
        <v>1955</v>
      </c>
      <c r="P199" s="36">
        <f t="shared" si="35"/>
        <v>113.17627859306731</v>
      </c>
      <c r="Q199" s="183">
        <v>2.0248842592592593E-2</v>
      </c>
      <c r="R199" s="245">
        <f t="shared" si="36"/>
        <v>83.465834956135268</v>
      </c>
      <c r="S199" s="409">
        <f t="shared" si="37"/>
        <v>196.64211354920258</v>
      </c>
      <c r="T199" s="395" t="str">
        <f t="shared" si="33"/>
        <v>+</v>
      </c>
      <c r="U199" s="246">
        <f t="shared" si="34"/>
        <v>1.4328703703703691E-3</v>
      </c>
      <c r="V199" s="104">
        <f t="shared" si="38"/>
        <v>25315</v>
      </c>
      <c r="W199" s="275" t="str">
        <f t="shared" si="39"/>
        <v>D</v>
      </c>
      <c r="X199" s="283">
        <v>1.8815972222222224E-2</v>
      </c>
      <c r="Y199" s="64"/>
    </row>
    <row r="200" spans="1:25" ht="15" customHeight="1" x14ac:dyDescent="0.2">
      <c r="A200" s="1"/>
      <c r="B200" s="291">
        <v>193</v>
      </c>
      <c r="C200" s="291">
        <v>171</v>
      </c>
      <c r="D200" s="228">
        <v>215</v>
      </c>
      <c r="E200" s="202">
        <v>196</v>
      </c>
      <c r="F200" s="201">
        <v>66</v>
      </c>
      <c r="G200" s="105" t="s">
        <v>82</v>
      </c>
      <c r="H200" s="139">
        <v>43</v>
      </c>
      <c r="I200" s="332"/>
      <c r="J200" s="16"/>
      <c r="K200" s="336"/>
      <c r="L200" s="15">
        <v>60</v>
      </c>
      <c r="M200" s="16"/>
      <c r="N200" s="116">
        <v>21814</v>
      </c>
      <c r="O200" s="180">
        <v>1959</v>
      </c>
      <c r="P200" s="36">
        <f t="shared" si="35"/>
        <v>106.36737192519288</v>
      </c>
      <c r="Q200" s="183">
        <v>1.9083333333333334E-2</v>
      </c>
      <c r="R200" s="245">
        <f t="shared" si="36"/>
        <v>90.173460231881023</v>
      </c>
      <c r="S200" s="409">
        <f t="shared" si="37"/>
        <v>196.54083215707391</v>
      </c>
      <c r="T200" s="395" t="str">
        <f t="shared" si="33"/>
        <v>+</v>
      </c>
      <c r="U200" s="246">
        <f t="shared" si="34"/>
        <v>1.2650462962962954E-3</v>
      </c>
      <c r="V200" s="104">
        <f t="shared" si="38"/>
        <v>23792</v>
      </c>
      <c r="W200" s="275" t="str">
        <f t="shared" si="39"/>
        <v>D</v>
      </c>
      <c r="X200" s="283">
        <v>1.7818287037037039E-2</v>
      </c>
      <c r="Y200" s="64"/>
    </row>
    <row r="201" spans="1:25" ht="15" customHeight="1" x14ac:dyDescent="0.2">
      <c r="A201" s="1"/>
      <c r="B201" s="291">
        <v>270</v>
      </c>
      <c r="C201" s="291">
        <v>194</v>
      </c>
      <c r="D201" s="228">
        <v>272</v>
      </c>
      <c r="E201" s="202">
        <v>197</v>
      </c>
      <c r="F201" s="201">
        <v>108</v>
      </c>
      <c r="G201" s="102" t="s">
        <v>104</v>
      </c>
      <c r="H201" s="139">
        <v>39</v>
      </c>
      <c r="I201" s="103"/>
      <c r="J201" s="15"/>
      <c r="K201" s="15"/>
      <c r="L201" s="15"/>
      <c r="M201" s="15">
        <v>57</v>
      </c>
      <c r="N201" s="116">
        <v>16255</v>
      </c>
      <c r="O201" s="191">
        <v>1944</v>
      </c>
      <c r="P201" s="36">
        <f t="shared" si="35"/>
        <v>131.22010479893814</v>
      </c>
      <c r="Q201" s="183">
        <v>2.3416666666666665E-2</v>
      </c>
      <c r="R201" s="245">
        <f t="shared" si="36"/>
        <v>65.234682642613819</v>
      </c>
      <c r="S201" s="409">
        <f t="shared" si="37"/>
        <v>196.45478744155196</v>
      </c>
      <c r="T201" s="395" t="str">
        <f t="shared" si="33"/>
        <v>+</v>
      </c>
      <c r="U201" s="246">
        <f t="shared" si="34"/>
        <v>5.8912037037036832E-4</v>
      </c>
      <c r="V201" s="104">
        <f t="shared" si="38"/>
        <v>29351</v>
      </c>
      <c r="W201" s="275" t="str">
        <f t="shared" si="39"/>
        <v>E</v>
      </c>
      <c r="X201" s="283">
        <v>2.2827546296296297E-2</v>
      </c>
      <c r="Y201" s="64"/>
    </row>
    <row r="202" spans="1:25" ht="15" customHeight="1" x14ac:dyDescent="0.2">
      <c r="A202" s="1"/>
      <c r="B202" s="291">
        <v>247</v>
      </c>
      <c r="C202" s="291">
        <v>229</v>
      </c>
      <c r="D202" s="228">
        <v>238</v>
      </c>
      <c r="E202" s="202">
        <v>198</v>
      </c>
      <c r="F202" s="201">
        <v>21</v>
      </c>
      <c r="G202" s="102" t="s">
        <v>38</v>
      </c>
      <c r="H202" s="139">
        <v>51</v>
      </c>
      <c r="I202" s="103"/>
      <c r="J202" s="15"/>
      <c r="K202" s="15"/>
      <c r="L202" s="157"/>
      <c r="M202" s="75">
        <v>38</v>
      </c>
      <c r="N202" s="116">
        <v>19935</v>
      </c>
      <c r="O202" s="180">
        <v>1954</v>
      </c>
      <c r="P202" s="36">
        <f t="shared" si="35"/>
        <v>114.76785493828288</v>
      </c>
      <c r="Q202" s="183">
        <v>2.0561342592592593E-2</v>
      </c>
      <c r="R202" s="245">
        <f t="shared" si="36"/>
        <v>81.667365418447744</v>
      </c>
      <c r="S202" s="409">
        <f t="shared" si="37"/>
        <v>196.43522035673061</v>
      </c>
      <c r="T202" s="395" t="str">
        <f t="shared" si="33"/>
        <v>-</v>
      </c>
      <c r="U202" s="246">
        <f t="shared" si="34"/>
        <v>2.4421296296296344E-4</v>
      </c>
      <c r="V202" s="104">
        <f t="shared" si="38"/>
        <v>25671</v>
      </c>
      <c r="W202" s="275" t="str">
        <f t="shared" si="39"/>
        <v>E</v>
      </c>
      <c r="X202" s="283">
        <v>2.0805555555555556E-2</v>
      </c>
      <c r="Y202" s="64"/>
    </row>
    <row r="203" spans="1:25" ht="15" customHeight="1" x14ac:dyDescent="0.2">
      <c r="A203" s="1"/>
      <c r="B203" s="291"/>
      <c r="C203" s="291"/>
      <c r="D203" s="228">
        <v>86</v>
      </c>
      <c r="E203" s="202">
        <v>199</v>
      </c>
      <c r="F203" s="201">
        <v>315</v>
      </c>
      <c r="G203" s="102" t="s">
        <v>337</v>
      </c>
      <c r="H203" s="139">
        <v>21</v>
      </c>
      <c r="I203" s="92"/>
      <c r="J203" s="16">
        <v>42</v>
      </c>
      <c r="K203" s="75"/>
      <c r="L203" s="75"/>
      <c r="M203" s="75"/>
      <c r="N203" s="116">
        <v>28528</v>
      </c>
      <c r="O203" s="199">
        <v>1978</v>
      </c>
      <c r="P203" s="36">
        <f t="shared" si="35"/>
        <v>76.350957369638706</v>
      </c>
      <c r="Q203" s="183">
        <v>1.3907407407407408E-2</v>
      </c>
      <c r="R203" s="245">
        <f t="shared" si="36"/>
        <v>119.96144457461682</v>
      </c>
      <c r="S203" s="409">
        <f t="shared" si="37"/>
        <v>196.31240194425553</v>
      </c>
      <c r="T203" s="395" t="str">
        <f t="shared" si="33"/>
        <v>+</v>
      </c>
      <c r="U203" s="246">
        <f t="shared" si="34"/>
        <v>2.256944444444433E-4</v>
      </c>
      <c r="V203" s="104">
        <f t="shared" si="38"/>
        <v>17078</v>
      </c>
      <c r="W203" s="275" t="str">
        <f t="shared" si="39"/>
        <v>B</v>
      </c>
      <c r="X203" s="283">
        <v>1.3681712962962965E-2</v>
      </c>
      <c r="Y203" s="64"/>
    </row>
    <row r="204" spans="1:25" ht="15" customHeight="1" x14ac:dyDescent="0.2">
      <c r="A204" s="1"/>
      <c r="B204" s="291">
        <v>40</v>
      </c>
      <c r="C204" s="291">
        <v>178</v>
      </c>
      <c r="D204" s="228">
        <v>62</v>
      </c>
      <c r="E204" s="202">
        <v>200</v>
      </c>
      <c r="F204" s="201">
        <v>257</v>
      </c>
      <c r="G204" s="122" t="s">
        <v>271</v>
      </c>
      <c r="H204" s="139">
        <v>25</v>
      </c>
      <c r="I204" s="177"/>
      <c r="J204" s="16">
        <v>30</v>
      </c>
      <c r="K204" s="171"/>
      <c r="L204" s="171"/>
      <c r="M204" s="171"/>
      <c r="N204" s="116">
        <v>29346</v>
      </c>
      <c r="O204" s="244">
        <v>1980</v>
      </c>
      <c r="P204" s="36">
        <f t="shared" si="35"/>
        <v>72.693908351699577</v>
      </c>
      <c r="Q204" s="183">
        <v>1.3306712962962963E-2</v>
      </c>
      <c r="R204" s="245">
        <f t="shared" si="36"/>
        <v>123.41850268594955</v>
      </c>
      <c r="S204" s="409">
        <f t="shared" si="37"/>
        <v>196.11241103764911</v>
      </c>
      <c r="T204" s="395" t="str">
        <f t="shared" si="33"/>
        <v>+</v>
      </c>
      <c r="U204" s="246">
        <f t="shared" si="34"/>
        <v>1.023148148148148E-3</v>
      </c>
      <c r="V204" s="104">
        <f t="shared" si="38"/>
        <v>16260</v>
      </c>
      <c r="W204" s="275" t="str">
        <f t="shared" si="39"/>
        <v>B</v>
      </c>
      <c r="X204" s="283">
        <v>1.2283564814814815E-2</v>
      </c>
      <c r="Y204" s="64"/>
    </row>
    <row r="205" spans="1:25" ht="15" customHeight="1" x14ac:dyDescent="0.2">
      <c r="A205" s="1"/>
      <c r="B205" s="291">
        <v>37</v>
      </c>
      <c r="C205" s="291">
        <v>201</v>
      </c>
      <c r="D205" s="228">
        <v>46</v>
      </c>
      <c r="E205" s="202">
        <v>201</v>
      </c>
      <c r="F205" s="201">
        <v>299</v>
      </c>
      <c r="G205" s="122" t="s">
        <v>320</v>
      </c>
      <c r="H205" s="139">
        <v>22</v>
      </c>
      <c r="I205" s="124"/>
      <c r="J205" s="16">
        <v>25</v>
      </c>
      <c r="K205" s="171"/>
      <c r="L205" s="171"/>
      <c r="M205" s="171"/>
      <c r="N205" s="116">
        <v>30148</v>
      </c>
      <c r="O205" s="244">
        <v>1982</v>
      </c>
      <c r="P205" s="36">
        <f t="shared" si="35"/>
        <v>69.108390854893727</v>
      </c>
      <c r="Q205" s="183">
        <v>1.269675925925926E-2</v>
      </c>
      <c r="R205" s="245">
        <f t="shared" si="36"/>
        <v>126.9288487835841</v>
      </c>
      <c r="S205" s="409">
        <f t="shared" si="37"/>
        <v>196.03723963847784</v>
      </c>
      <c r="T205" s="395" t="str">
        <f t="shared" si="33"/>
        <v>+</v>
      </c>
      <c r="U205" s="246">
        <f t="shared" si="34"/>
        <v>4.5486111111111248E-4</v>
      </c>
      <c r="V205" s="104">
        <f t="shared" si="38"/>
        <v>15458</v>
      </c>
      <c r="W205" s="275" t="str">
        <f t="shared" si="39"/>
        <v>B</v>
      </c>
      <c r="X205" s="283">
        <v>1.2241898148148148E-2</v>
      </c>
      <c r="Y205" s="64"/>
    </row>
    <row r="206" spans="1:25" ht="15" customHeight="1" x14ac:dyDescent="0.2">
      <c r="A206" s="1"/>
      <c r="B206" s="291"/>
      <c r="C206" s="291"/>
      <c r="D206" s="228">
        <v>251</v>
      </c>
      <c r="E206" s="202">
        <v>202</v>
      </c>
      <c r="F206" s="201">
        <v>60</v>
      </c>
      <c r="G206" s="102" t="s">
        <v>39</v>
      </c>
      <c r="H206" s="139">
        <v>43</v>
      </c>
      <c r="I206" s="103"/>
      <c r="J206" s="15"/>
      <c r="K206" s="15"/>
      <c r="L206" s="15"/>
      <c r="M206" s="15">
        <v>45</v>
      </c>
      <c r="N206" s="116">
        <v>18754</v>
      </c>
      <c r="O206" s="180">
        <v>1951</v>
      </c>
      <c r="P206" s="36">
        <f t="shared" si="35"/>
        <v>120.04777534193339</v>
      </c>
      <c r="Q206" s="183">
        <v>2.160648148148148E-2</v>
      </c>
      <c r="R206" s="245">
        <f t="shared" si="36"/>
        <v>75.6524839646261</v>
      </c>
      <c r="S206" s="409">
        <f t="shared" si="37"/>
        <v>195.70025930655947</v>
      </c>
      <c r="T206" s="395"/>
      <c r="U206" s="246"/>
      <c r="V206" s="104">
        <f t="shared" si="38"/>
        <v>26852</v>
      </c>
      <c r="W206" s="275" t="str">
        <f t="shared" si="39"/>
        <v>E</v>
      </c>
      <c r="X206" s="283"/>
      <c r="Y206" s="64"/>
    </row>
    <row r="207" spans="1:25" ht="15" customHeight="1" x14ac:dyDescent="0.2">
      <c r="A207" s="1"/>
      <c r="B207" s="291"/>
      <c r="C207" s="291"/>
      <c r="D207" s="228">
        <v>103</v>
      </c>
      <c r="E207" s="202">
        <v>203</v>
      </c>
      <c r="F207" s="201">
        <v>293</v>
      </c>
      <c r="G207" s="122" t="s">
        <v>346</v>
      </c>
      <c r="H207" s="139">
        <v>22</v>
      </c>
      <c r="I207" s="124"/>
      <c r="J207" s="16">
        <v>50</v>
      </c>
      <c r="K207" s="171"/>
      <c r="L207" s="171"/>
      <c r="M207" s="171"/>
      <c r="N207" s="116">
        <v>28048</v>
      </c>
      <c r="O207" s="244">
        <v>1976</v>
      </c>
      <c r="P207" s="36">
        <f t="shared" si="35"/>
        <v>78.496903003637215</v>
      </c>
      <c r="Q207" s="183">
        <v>1.4394675925925924E-2</v>
      </c>
      <c r="R207" s="245">
        <f t="shared" si="36"/>
        <v>117.15716429548183</v>
      </c>
      <c r="S207" s="409">
        <f t="shared" si="37"/>
        <v>195.65406729911905</v>
      </c>
      <c r="T207" s="395" t="str">
        <f>IF(X207&lt;Q207,"+","-")</f>
        <v>+</v>
      </c>
      <c r="U207" s="246">
        <f>IF(X207&gt;Q207,X207-Q207,Q207-X207)</f>
        <v>8.043981481481461E-4</v>
      </c>
      <c r="V207" s="104">
        <f t="shared" si="38"/>
        <v>17558</v>
      </c>
      <c r="W207" s="275" t="str">
        <f t="shared" si="39"/>
        <v>B</v>
      </c>
      <c r="X207" s="283">
        <v>1.3590277777777778E-2</v>
      </c>
      <c r="Y207" s="64"/>
    </row>
    <row r="208" spans="1:25" ht="15" customHeight="1" x14ac:dyDescent="0.2">
      <c r="A208" s="1"/>
      <c r="B208" s="291">
        <v>66</v>
      </c>
      <c r="C208" s="291">
        <v>208</v>
      </c>
      <c r="D208" s="228">
        <v>73</v>
      </c>
      <c r="E208" s="202">
        <v>204</v>
      </c>
      <c r="F208" s="201">
        <v>267</v>
      </c>
      <c r="G208" s="122" t="s">
        <v>283</v>
      </c>
      <c r="H208" s="139">
        <v>24</v>
      </c>
      <c r="I208" s="124"/>
      <c r="J208" s="16">
        <v>37</v>
      </c>
      <c r="K208" s="171"/>
      <c r="L208" s="171"/>
      <c r="M208" s="171"/>
      <c r="N208" s="116">
        <v>29200</v>
      </c>
      <c r="O208" s="244">
        <v>1979</v>
      </c>
      <c r="P208" s="36">
        <f t="shared" si="35"/>
        <v>73.346633482040787</v>
      </c>
      <c r="Q208" s="183">
        <v>1.3530092592592594E-2</v>
      </c>
      <c r="R208" s="245">
        <f t="shared" si="36"/>
        <v>122.13293001641733</v>
      </c>
      <c r="S208" s="409">
        <f t="shared" si="37"/>
        <v>195.47956349845811</v>
      </c>
      <c r="T208" s="395" t="str">
        <f>IF(X208&lt;Q208,"+","-")</f>
        <v>+</v>
      </c>
      <c r="U208" s="246">
        <f>IF(X208&gt;Q208,X208-Q208,Q208-X208)</f>
        <v>3.1597222222222443E-4</v>
      </c>
      <c r="V208" s="104">
        <f t="shared" si="38"/>
        <v>16406</v>
      </c>
      <c r="W208" s="275" t="str">
        <f t="shared" si="39"/>
        <v>B</v>
      </c>
      <c r="X208" s="283">
        <v>1.3214120370370369E-2</v>
      </c>
      <c r="Y208" s="64"/>
    </row>
    <row r="209" spans="1:25" ht="15" customHeight="1" x14ac:dyDescent="0.2">
      <c r="A209" s="1"/>
      <c r="B209" s="291">
        <v>155</v>
      </c>
      <c r="C209" s="291">
        <v>205</v>
      </c>
      <c r="D209" s="228">
        <v>163</v>
      </c>
      <c r="E209" s="202">
        <v>205</v>
      </c>
      <c r="F209" s="201">
        <v>123</v>
      </c>
      <c r="G209" s="102" t="s">
        <v>133</v>
      </c>
      <c r="H209" s="139">
        <v>38</v>
      </c>
      <c r="I209" s="103"/>
      <c r="J209" s="16"/>
      <c r="K209" s="143">
        <v>50</v>
      </c>
      <c r="L209" s="15"/>
      <c r="M209" s="15"/>
      <c r="N209" s="116">
        <v>25059</v>
      </c>
      <c r="O209" s="189">
        <v>1968</v>
      </c>
      <c r="P209" s="36">
        <f t="shared" si="35"/>
        <v>91.859885295348775</v>
      </c>
      <c r="Q209" s="183">
        <v>1.6753472222222222E-2</v>
      </c>
      <c r="R209" s="245">
        <f t="shared" si="36"/>
        <v>103.58204978508478</v>
      </c>
      <c r="S209" s="409">
        <f t="shared" si="37"/>
        <v>195.44193508043355</v>
      </c>
      <c r="T209" s="395" t="str">
        <f>IF(X209&lt;Q209,"+","-")</f>
        <v>+</v>
      </c>
      <c r="U209" s="246">
        <f>IF(X209&gt;Q209,X209-Q209,Q209-X209)</f>
        <v>3.9120370370370264E-4</v>
      </c>
      <c r="V209" s="104">
        <f t="shared" si="38"/>
        <v>20547</v>
      </c>
      <c r="W209" s="275" t="str">
        <f t="shared" si="39"/>
        <v>C</v>
      </c>
      <c r="X209" s="283">
        <v>1.6362268518518519E-2</v>
      </c>
      <c r="Y209" s="64"/>
    </row>
    <row r="210" spans="1:25" ht="15" customHeight="1" x14ac:dyDescent="0.2">
      <c r="A210" s="1"/>
      <c r="B210" s="291">
        <v>272</v>
      </c>
      <c r="C210" s="291">
        <v>189</v>
      </c>
      <c r="D210" s="228">
        <v>275</v>
      </c>
      <c r="E210" s="202">
        <v>206</v>
      </c>
      <c r="F210" s="201">
        <v>132</v>
      </c>
      <c r="G210" s="102" t="s">
        <v>208</v>
      </c>
      <c r="H210" s="139">
        <v>36</v>
      </c>
      <c r="I210" s="91"/>
      <c r="J210" s="84"/>
      <c r="K210" s="84"/>
      <c r="L210" s="84"/>
      <c r="M210" s="75">
        <v>58</v>
      </c>
      <c r="N210" s="116">
        <v>15848</v>
      </c>
      <c r="O210" s="180">
        <v>1943</v>
      </c>
      <c r="P210" s="36">
        <f t="shared" si="35"/>
        <v>133.03968786776605</v>
      </c>
      <c r="Q210" s="183">
        <v>2.3966435185185181E-2</v>
      </c>
      <c r="R210" s="245">
        <f t="shared" si="36"/>
        <v>62.070708455941343</v>
      </c>
      <c r="S210" s="409">
        <f t="shared" si="37"/>
        <v>195.11039632370739</v>
      </c>
      <c r="T210" s="395" t="str">
        <f>IF(X210&lt;Q210,"+","-")</f>
        <v>+</v>
      </c>
      <c r="U210" s="246">
        <f>IF(X210&gt;Q210,X210-Q210,Q210-X210)</f>
        <v>9.1550925925925133E-4</v>
      </c>
      <c r="V210" s="104">
        <f t="shared" si="38"/>
        <v>29758</v>
      </c>
      <c r="W210" s="275" t="str">
        <f t="shared" si="39"/>
        <v>E</v>
      </c>
      <c r="X210" s="283">
        <v>2.305092592592593E-2</v>
      </c>
      <c r="Y210" s="64"/>
    </row>
    <row r="211" spans="1:25" ht="15" customHeight="1" x14ac:dyDescent="0.2">
      <c r="A211" s="1"/>
      <c r="B211" s="291"/>
      <c r="C211" s="291"/>
      <c r="D211" s="228">
        <v>221</v>
      </c>
      <c r="E211" s="202">
        <v>207</v>
      </c>
      <c r="F211" s="201">
        <v>148</v>
      </c>
      <c r="G211" s="102" t="s">
        <v>127</v>
      </c>
      <c r="H211" s="139">
        <v>35</v>
      </c>
      <c r="I211" s="103"/>
      <c r="J211" s="15"/>
      <c r="K211" s="142"/>
      <c r="L211" s="157">
        <v>63</v>
      </c>
      <c r="M211" s="14"/>
      <c r="N211" s="116">
        <v>21752</v>
      </c>
      <c r="O211" s="190">
        <v>1959</v>
      </c>
      <c r="P211" s="36">
        <f t="shared" si="35"/>
        <v>106.64455656958435</v>
      </c>
      <c r="Q211" s="183">
        <v>1.9472222222222221E-2</v>
      </c>
      <c r="R211" s="245">
        <f t="shared" si="36"/>
        <v>87.935364807203214</v>
      </c>
      <c r="S211" s="409">
        <f t="shared" si="37"/>
        <v>194.57992137678758</v>
      </c>
      <c r="T211" s="395"/>
      <c r="U211" s="246"/>
      <c r="V211" s="104">
        <f t="shared" si="38"/>
        <v>23854</v>
      </c>
      <c r="W211" s="275" t="str">
        <f t="shared" si="39"/>
        <v>D</v>
      </c>
      <c r="X211" s="283"/>
      <c r="Y211" s="64"/>
    </row>
    <row r="212" spans="1:25" ht="15" customHeight="1" x14ac:dyDescent="0.2">
      <c r="A212" s="1"/>
      <c r="B212" s="291">
        <v>162</v>
      </c>
      <c r="C212" s="291">
        <v>197</v>
      </c>
      <c r="D212" s="228">
        <v>179</v>
      </c>
      <c r="E212" s="202">
        <v>208</v>
      </c>
      <c r="F212" s="201">
        <v>186</v>
      </c>
      <c r="G212" s="123" t="s">
        <v>171</v>
      </c>
      <c r="H212" s="139">
        <v>31</v>
      </c>
      <c r="I212" s="126"/>
      <c r="J212" s="16"/>
      <c r="K212" s="143">
        <v>54</v>
      </c>
      <c r="L212" s="68"/>
      <c r="M212" s="68"/>
      <c r="N212" s="116">
        <v>24212</v>
      </c>
      <c r="O212" s="198">
        <v>1966</v>
      </c>
      <c r="P212" s="36">
        <f t="shared" si="35"/>
        <v>95.646585195341984</v>
      </c>
      <c r="Q212" s="183">
        <v>1.7591435185185186E-2</v>
      </c>
      <c r="R212" s="245">
        <f t="shared" si="36"/>
        <v>98.759487024767068</v>
      </c>
      <c r="S212" s="409">
        <f t="shared" si="37"/>
        <v>194.40607222010905</v>
      </c>
      <c r="T212" s="395" t="str">
        <f t="shared" ref="T212:T227" si="40">IF(X212&lt;Q212,"+","-")</f>
        <v>+</v>
      </c>
      <c r="U212" s="246">
        <f t="shared" ref="U212:U227" si="41">IF(X212&gt;Q212,X212-Q212,Q212-X212)</f>
        <v>7.9629629629629842E-4</v>
      </c>
      <c r="V212" s="104">
        <f t="shared" si="38"/>
        <v>21394</v>
      </c>
      <c r="W212" s="275" t="str">
        <f t="shared" si="39"/>
        <v>C</v>
      </c>
      <c r="X212" s="283">
        <v>1.6795138888888887E-2</v>
      </c>
      <c r="Y212" s="64"/>
    </row>
    <row r="213" spans="1:25" ht="15" customHeight="1" x14ac:dyDescent="0.2">
      <c r="A213" s="1"/>
      <c r="B213" s="291">
        <v>85</v>
      </c>
      <c r="C213" s="291">
        <v>204</v>
      </c>
      <c r="D213" s="228">
        <v>106</v>
      </c>
      <c r="E213" s="202">
        <v>209</v>
      </c>
      <c r="F213" s="201">
        <v>219</v>
      </c>
      <c r="G213" s="122" t="s">
        <v>222</v>
      </c>
      <c r="H213" s="139">
        <v>28</v>
      </c>
      <c r="I213" s="124"/>
      <c r="J213" s="16">
        <v>52</v>
      </c>
      <c r="K213" s="87"/>
      <c r="L213" s="87"/>
      <c r="M213" s="87"/>
      <c r="N213" s="116">
        <v>28248</v>
      </c>
      <c r="O213" s="188">
        <v>1977</v>
      </c>
      <c r="P213" s="36">
        <f t="shared" si="35"/>
        <v>77.60275898947117</v>
      </c>
      <c r="Q213" s="183">
        <v>1.4484953703703703E-2</v>
      </c>
      <c r="R213" s="245">
        <f t="shared" si="36"/>
        <v>116.63760642903875</v>
      </c>
      <c r="S213" s="409">
        <f t="shared" si="37"/>
        <v>194.24036541850992</v>
      </c>
      <c r="T213" s="395" t="str">
        <f t="shared" si="40"/>
        <v>+</v>
      </c>
      <c r="U213" s="246">
        <f t="shared" si="41"/>
        <v>5.9143518518518269E-4</v>
      </c>
      <c r="V213" s="104">
        <f t="shared" si="38"/>
        <v>17358</v>
      </c>
      <c r="W213" s="275" t="str">
        <f t="shared" si="39"/>
        <v>B</v>
      </c>
      <c r="X213" s="283">
        <v>1.389351851851852E-2</v>
      </c>
      <c r="Y213" s="64"/>
    </row>
    <row r="214" spans="1:25" ht="15" customHeight="1" x14ac:dyDescent="0.2">
      <c r="A214" s="1"/>
      <c r="B214" s="291">
        <v>112</v>
      </c>
      <c r="C214" s="291">
        <v>239</v>
      </c>
      <c r="D214" s="228">
        <v>104</v>
      </c>
      <c r="E214" s="202">
        <v>210</v>
      </c>
      <c r="F214" s="201">
        <v>281</v>
      </c>
      <c r="G214" s="122" t="s">
        <v>293</v>
      </c>
      <c r="H214" s="139">
        <v>23</v>
      </c>
      <c r="I214" s="124"/>
      <c r="J214" s="16">
        <v>51</v>
      </c>
      <c r="K214" s="171"/>
      <c r="L214" s="171"/>
      <c r="M214" s="171"/>
      <c r="N214" s="116">
        <v>28353</v>
      </c>
      <c r="O214" s="244">
        <v>1977</v>
      </c>
      <c r="P214" s="36">
        <f t="shared" si="35"/>
        <v>77.133333382033996</v>
      </c>
      <c r="Q214" s="183">
        <v>1.4406250000000001E-2</v>
      </c>
      <c r="R214" s="245">
        <f t="shared" si="36"/>
        <v>117.0905543126045</v>
      </c>
      <c r="S214" s="409">
        <f t="shared" si="37"/>
        <v>194.22388769463851</v>
      </c>
      <c r="T214" s="395" t="str">
        <f t="shared" si="40"/>
        <v>-</v>
      </c>
      <c r="U214" s="246">
        <f t="shared" si="41"/>
        <v>3.1481481481481638E-4</v>
      </c>
      <c r="V214" s="104">
        <f t="shared" si="38"/>
        <v>17253</v>
      </c>
      <c r="W214" s="275" t="str">
        <f t="shared" si="39"/>
        <v>B</v>
      </c>
      <c r="X214" s="283">
        <v>1.4721064814814817E-2</v>
      </c>
      <c r="Y214" s="64"/>
    </row>
    <row r="215" spans="1:25" ht="15" customHeight="1" x14ac:dyDescent="0.2">
      <c r="A215" s="1"/>
      <c r="B215" s="291">
        <v>208</v>
      </c>
      <c r="C215" s="291">
        <v>185</v>
      </c>
      <c r="D215" s="228">
        <v>230</v>
      </c>
      <c r="E215" s="202">
        <v>211</v>
      </c>
      <c r="F215" s="201">
        <v>126</v>
      </c>
      <c r="G215" s="102" t="s">
        <v>138</v>
      </c>
      <c r="H215" s="139">
        <v>37</v>
      </c>
      <c r="I215" s="103"/>
      <c r="J215" s="15"/>
      <c r="K215" s="142"/>
      <c r="L215" s="15">
        <v>66</v>
      </c>
      <c r="M215" s="15"/>
      <c r="N215" s="116">
        <v>21629</v>
      </c>
      <c r="O215" s="189">
        <v>1959</v>
      </c>
      <c r="P215" s="36">
        <f t="shared" si="35"/>
        <v>107.19445513829646</v>
      </c>
      <c r="Q215" s="183">
        <v>1.970138888888889E-2</v>
      </c>
      <c r="R215" s="245">
        <f t="shared" si="36"/>
        <v>86.61648714623233</v>
      </c>
      <c r="S215" s="409">
        <f t="shared" si="37"/>
        <v>193.81094228452878</v>
      </c>
      <c r="T215" s="395" t="str">
        <f t="shared" si="40"/>
        <v>+</v>
      </c>
      <c r="U215" s="246">
        <f t="shared" si="41"/>
        <v>1.2708333333333356E-3</v>
      </c>
      <c r="V215" s="104">
        <f t="shared" si="38"/>
        <v>23977</v>
      </c>
      <c r="W215" s="275" t="str">
        <f t="shared" si="39"/>
        <v>D</v>
      </c>
      <c r="X215" s="283">
        <v>1.8430555555555554E-2</v>
      </c>
      <c r="Y215" s="64"/>
    </row>
    <row r="216" spans="1:25" ht="15" customHeight="1" x14ac:dyDescent="0.2">
      <c r="A216" s="1"/>
      <c r="B216" s="291">
        <v>114</v>
      </c>
      <c r="C216" s="291">
        <v>247</v>
      </c>
      <c r="D216" s="228">
        <v>99</v>
      </c>
      <c r="E216" s="202">
        <v>212</v>
      </c>
      <c r="F216" s="201">
        <v>234</v>
      </c>
      <c r="G216" s="122" t="s">
        <v>242</v>
      </c>
      <c r="H216" s="139">
        <v>27</v>
      </c>
      <c r="I216" s="124"/>
      <c r="J216" s="16">
        <v>48</v>
      </c>
      <c r="K216" s="87"/>
      <c r="L216" s="87"/>
      <c r="M216" s="87"/>
      <c r="N216" s="116">
        <v>28646</v>
      </c>
      <c r="O216" s="188">
        <v>1978</v>
      </c>
      <c r="P216" s="36">
        <f t="shared" si="35"/>
        <v>75.823412401280734</v>
      </c>
      <c r="Q216" s="183">
        <v>1.4303240740740741E-2</v>
      </c>
      <c r="R216" s="245">
        <f t="shared" si="36"/>
        <v>117.68338316021261</v>
      </c>
      <c r="S216" s="409">
        <f t="shared" si="37"/>
        <v>193.50679556149333</v>
      </c>
      <c r="T216" s="395" t="str">
        <f t="shared" si="40"/>
        <v>-</v>
      </c>
      <c r="U216" s="246">
        <f t="shared" si="41"/>
        <v>6.0185185185185168E-4</v>
      </c>
      <c r="V216" s="104">
        <f t="shared" si="38"/>
        <v>16960</v>
      </c>
      <c r="W216" s="275" t="str">
        <f t="shared" si="39"/>
        <v>B</v>
      </c>
      <c r="X216" s="283">
        <v>1.4905092592592593E-2</v>
      </c>
      <c r="Y216" s="64"/>
    </row>
    <row r="217" spans="1:25" ht="15" customHeight="1" x14ac:dyDescent="0.2">
      <c r="A217" s="1"/>
      <c r="B217" s="291">
        <v>126</v>
      </c>
      <c r="C217" s="291">
        <v>252</v>
      </c>
      <c r="D217" s="228">
        <v>116</v>
      </c>
      <c r="E217" s="202">
        <v>213</v>
      </c>
      <c r="F217" s="201">
        <v>294</v>
      </c>
      <c r="G217" s="122" t="s">
        <v>315</v>
      </c>
      <c r="H217" s="139">
        <v>22</v>
      </c>
      <c r="I217" s="124"/>
      <c r="J217" s="16">
        <v>55</v>
      </c>
      <c r="K217" s="171"/>
      <c r="L217" s="171"/>
      <c r="M217" s="171"/>
      <c r="N217" s="116">
        <v>28111</v>
      </c>
      <c r="O217" s="244">
        <v>1976</v>
      </c>
      <c r="P217" s="36">
        <f t="shared" si="35"/>
        <v>78.215247639174919</v>
      </c>
      <c r="Q217" s="183">
        <v>1.4721064814814817E-2</v>
      </c>
      <c r="R217" s="245">
        <f t="shared" si="36"/>
        <v>115.27876277834149</v>
      </c>
      <c r="S217" s="409">
        <f t="shared" si="37"/>
        <v>193.49401041751639</v>
      </c>
      <c r="T217" s="395" t="str">
        <f t="shared" si="40"/>
        <v>-</v>
      </c>
      <c r="U217" s="246">
        <f t="shared" si="41"/>
        <v>8.3217592592592544E-4</v>
      </c>
      <c r="V217" s="104">
        <f t="shared" si="38"/>
        <v>17495</v>
      </c>
      <c r="W217" s="275" t="str">
        <f t="shared" si="39"/>
        <v>B</v>
      </c>
      <c r="X217" s="283">
        <v>1.5553240740740742E-2</v>
      </c>
      <c r="Y217" s="64"/>
    </row>
    <row r="218" spans="1:25" ht="15" customHeight="1" x14ac:dyDescent="0.2">
      <c r="A218" s="1"/>
      <c r="B218" s="291">
        <v>251</v>
      </c>
      <c r="C218" s="291">
        <v>212</v>
      </c>
      <c r="D218" s="228">
        <v>257</v>
      </c>
      <c r="E218" s="202">
        <v>214</v>
      </c>
      <c r="F218" s="201">
        <v>124</v>
      </c>
      <c r="G218" s="102" t="s">
        <v>122</v>
      </c>
      <c r="H218" s="139">
        <v>37</v>
      </c>
      <c r="I218" s="103"/>
      <c r="J218" s="15"/>
      <c r="K218" s="15"/>
      <c r="L218" s="15"/>
      <c r="M218" s="75">
        <v>48</v>
      </c>
      <c r="N218" s="116">
        <v>18993</v>
      </c>
      <c r="O218" s="191">
        <v>1951</v>
      </c>
      <c r="P218" s="36">
        <f t="shared" si="35"/>
        <v>118.97927324500498</v>
      </c>
      <c r="Q218" s="183">
        <v>2.1872685185185186E-2</v>
      </c>
      <c r="R218" s="245">
        <f t="shared" si="36"/>
        <v>74.120454358447802</v>
      </c>
      <c r="S218" s="409">
        <f t="shared" si="37"/>
        <v>193.09972760345278</v>
      </c>
      <c r="T218" s="395" t="str">
        <f t="shared" si="40"/>
        <v>+</v>
      </c>
      <c r="U218" s="246">
        <f t="shared" si="41"/>
        <v>6.8981481481481671E-4</v>
      </c>
      <c r="V218" s="104">
        <f t="shared" si="38"/>
        <v>26613</v>
      </c>
      <c r="W218" s="275" t="str">
        <f t="shared" si="39"/>
        <v>E</v>
      </c>
      <c r="X218" s="283">
        <v>2.1182870370370369E-2</v>
      </c>
      <c r="Y218" s="64"/>
    </row>
    <row r="219" spans="1:25" ht="15" customHeight="1" x14ac:dyDescent="0.2">
      <c r="A219" s="1"/>
      <c r="B219" s="291">
        <v>34</v>
      </c>
      <c r="C219" s="291">
        <v>187</v>
      </c>
      <c r="D219" s="228">
        <v>64</v>
      </c>
      <c r="E219" s="202">
        <v>215</v>
      </c>
      <c r="F219" s="201">
        <v>263</v>
      </c>
      <c r="G219" s="122" t="s">
        <v>279</v>
      </c>
      <c r="H219" s="139">
        <v>25</v>
      </c>
      <c r="I219" s="124"/>
      <c r="J219" s="16">
        <v>32</v>
      </c>
      <c r="K219" s="171"/>
      <c r="L219" s="171"/>
      <c r="M219" s="171"/>
      <c r="N219" s="116">
        <v>30029</v>
      </c>
      <c r="O219" s="244">
        <v>1982</v>
      </c>
      <c r="P219" s="36">
        <f t="shared" si="35"/>
        <v>69.640406543322513</v>
      </c>
      <c r="Q219" s="183">
        <v>1.3346064814814816E-2</v>
      </c>
      <c r="R219" s="245">
        <f t="shared" si="36"/>
        <v>123.19202874416666</v>
      </c>
      <c r="S219" s="409">
        <f t="shared" si="37"/>
        <v>192.83243528748918</v>
      </c>
      <c r="T219" s="395" t="str">
        <f t="shared" si="40"/>
        <v>+</v>
      </c>
      <c r="U219" s="246">
        <f t="shared" si="41"/>
        <v>1.3460648148148138E-3</v>
      </c>
      <c r="V219" s="104">
        <f t="shared" si="38"/>
        <v>15577</v>
      </c>
      <c r="W219" s="275" t="str">
        <f t="shared" si="39"/>
        <v>B</v>
      </c>
      <c r="X219" s="283">
        <v>1.2000000000000002E-2</v>
      </c>
      <c r="Y219" s="64"/>
    </row>
    <row r="220" spans="1:25" ht="15" customHeight="1" x14ac:dyDescent="0.2">
      <c r="A220" s="1"/>
      <c r="B220" s="291">
        <v>227</v>
      </c>
      <c r="C220" s="291">
        <v>234</v>
      </c>
      <c r="D220" s="228">
        <v>223</v>
      </c>
      <c r="E220" s="202">
        <v>216</v>
      </c>
      <c r="F220" s="201">
        <v>88</v>
      </c>
      <c r="G220" s="328" t="s">
        <v>102</v>
      </c>
      <c r="H220" s="139">
        <v>41</v>
      </c>
      <c r="I220" s="329"/>
      <c r="J220" s="15"/>
      <c r="K220" s="337"/>
      <c r="L220" s="157">
        <v>65</v>
      </c>
      <c r="M220" s="15"/>
      <c r="N220" s="116">
        <v>22117</v>
      </c>
      <c r="O220" s="331">
        <v>1960</v>
      </c>
      <c r="P220" s="36">
        <f t="shared" si="35"/>
        <v>105.01274374373133</v>
      </c>
      <c r="Q220" s="183">
        <v>1.9519675925925926E-2</v>
      </c>
      <c r="R220" s="245">
        <f t="shared" si="36"/>
        <v>87.66226387740619</v>
      </c>
      <c r="S220" s="409">
        <f t="shared" si="37"/>
        <v>192.67500762113752</v>
      </c>
      <c r="T220" s="395" t="str">
        <f t="shared" si="40"/>
        <v>+</v>
      </c>
      <c r="U220" s="246">
        <f t="shared" si="41"/>
        <v>1.3888888888888631E-4</v>
      </c>
      <c r="V220" s="104">
        <f t="shared" si="38"/>
        <v>23489</v>
      </c>
      <c r="W220" s="275" t="str">
        <f t="shared" si="39"/>
        <v>D</v>
      </c>
      <c r="X220" s="283">
        <v>1.938078703703704E-2</v>
      </c>
      <c r="Y220" s="64"/>
    </row>
    <row r="221" spans="1:25" ht="15" customHeight="1" x14ac:dyDescent="0.2">
      <c r="A221" s="1"/>
      <c r="B221" s="291">
        <v>169</v>
      </c>
      <c r="C221" s="291">
        <v>206</v>
      </c>
      <c r="D221" s="228">
        <v>195</v>
      </c>
      <c r="E221" s="202">
        <v>217</v>
      </c>
      <c r="F221" s="201">
        <v>139</v>
      </c>
      <c r="G221" s="102" t="s">
        <v>140</v>
      </c>
      <c r="H221" s="139">
        <v>36</v>
      </c>
      <c r="I221" s="103"/>
      <c r="J221" s="15"/>
      <c r="K221" s="143">
        <v>56</v>
      </c>
      <c r="L221" s="14"/>
      <c r="M221" s="15"/>
      <c r="N221" s="116">
        <v>24107</v>
      </c>
      <c r="O221" s="180">
        <v>1965</v>
      </c>
      <c r="P221" s="36">
        <f t="shared" si="35"/>
        <v>96.116010802779158</v>
      </c>
      <c r="Q221" s="183">
        <v>1.8019675925925929E-2</v>
      </c>
      <c r="R221" s="245">
        <f t="shared" si="36"/>
        <v>96.29491765830636</v>
      </c>
      <c r="S221" s="409">
        <f t="shared" si="37"/>
        <v>192.41092846108552</v>
      </c>
      <c r="T221" s="395" t="str">
        <f t="shared" si="40"/>
        <v>+</v>
      </c>
      <c r="U221" s="246">
        <f t="shared" si="41"/>
        <v>9.1550925925926174E-4</v>
      </c>
      <c r="V221" s="104">
        <f t="shared" si="38"/>
        <v>21499</v>
      </c>
      <c r="W221" s="275" t="str">
        <f t="shared" si="39"/>
        <v>C</v>
      </c>
      <c r="X221" s="283">
        <v>1.7104166666666667E-2</v>
      </c>
      <c r="Y221" s="64"/>
    </row>
    <row r="222" spans="1:25" ht="15" customHeight="1" x14ac:dyDescent="0.2">
      <c r="A222" s="1"/>
      <c r="B222" s="291">
        <v>184</v>
      </c>
      <c r="C222" s="291">
        <v>227</v>
      </c>
      <c r="D222" s="228">
        <v>198</v>
      </c>
      <c r="E222" s="202">
        <v>218</v>
      </c>
      <c r="F222" s="201">
        <v>200</v>
      </c>
      <c r="G222" s="123" t="s">
        <v>180</v>
      </c>
      <c r="H222" s="139">
        <v>29</v>
      </c>
      <c r="I222" s="127"/>
      <c r="J222" s="80"/>
      <c r="K222" s="87">
        <v>57</v>
      </c>
      <c r="L222" s="11"/>
      <c r="M222" s="80"/>
      <c r="N222" s="116">
        <v>24067</v>
      </c>
      <c r="O222" s="188">
        <v>1965</v>
      </c>
      <c r="P222" s="36">
        <f t="shared" si="35"/>
        <v>96.294839605612367</v>
      </c>
      <c r="Q222" s="183">
        <v>1.8070601851851855E-2</v>
      </c>
      <c r="R222" s="245">
        <f t="shared" si="36"/>
        <v>96.001833733646166</v>
      </c>
      <c r="S222" s="409">
        <f t="shared" si="37"/>
        <v>192.29667333925852</v>
      </c>
      <c r="T222" s="395" t="str">
        <f t="shared" si="40"/>
        <v>+</v>
      </c>
      <c r="U222" s="246">
        <f t="shared" si="41"/>
        <v>4.7569444444444872E-4</v>
      </c>
      <c r="V222" s="104">
        <f t="shared" si="38"/>
        <v>21539</v>
      </c>
      <c r="W222" s="275" t="str">
        <f t="shared" si="39"/>
        <v>C</v>
      </c>
      <c r="X222" s="283">
        <v>1.7594907407407406E-2</v>
      </c>
      <c r="Y222" s="64"/>
    </row>
    <row r="223" spans="1:25" ht="15" customHeight="1" x14ac:dyDescent="0.2">
      <c r="A223" s="1"/>
      <c r="B223" s="291">
        <v>235</v>
      </c>
      <c r="C223" s="291">
        <v>213</v>
      </c>
      <c r="D223" s="228">
        <v>241</v>
      </c>
      <c r="E223" s="202">
        <v>219</v>
      </c>
      <c r="F223" s="201">
        <v>64</v>
      </c>
      <c r="G223" s="102" t="s">
        <v>80</v>
      </c>
      <c r="H223" s="139">
        <v>43</v>
      </c>
      <c r="I223" s="106"/>
      <c r="J223" s="16"/>
      <c r="K223" s="15"/>
      <c r="L223" s="157">
        <v>69</v>
      </c>
      <c r="M223" s="16"/>
      <c r="N223" s="116">
        <v>20501</v>
      </c>
      <c r="O223" s="180">
        <v>1956</v>
      </c>
      <c r="P223" s="36">
        <f t="shared" si="35"/>
        <v>112.23742737819298</v>
      </c>
      <c r="Q223" s="183">
        <v>2.0851851851851854E-2</v>
      </c>
      <c r="R223" s="245">
        <f t="shared" si="36"/>
        <v>79.995454848227098</v>
      </c>
      <c r="S223" s="409">
        <f t="shared" si="37"/>
        <v>192.23288222642009</v>
      </c>
      <c r="T223" s="395" t="str">
        <f t="shared" si="40"/>
        <v>+</v>
      </c>
      <c r="U223" s="246">
        <f t="shared" si="41"/>
        <v>7.8240740740741221E-4</v>
      </c>
      <c r="V223" s="104">
        <f t="shared" si="38"/>
        <v>25105</v>
      </c>
      <c r="W223" s="275" t="str">
        <f t="shared" si="39"/>
        <v>D</v>
      </c>
      <c r="X223" s="283">
        <v>2.0069444444444442E-2</v>
      </c>
      <c r="Y223" s="64"/>
    </row>
    <row r="224" spans="1:25" ht="15" customHeight="1" x14ac:dyDescent="0.2">
      <c r="A224" s="1"/>
      <c r="B224" s="291">
        <v>245</v>
      </c>
      <c r="C224" s="291">
        <v>202</v>
      </c>
      <c r="D224" s="228">
        <v>255</v>
      </c>
      <c r="E224" s="202">
        <v>220</v>
      </c>
      <c r="F224" s="201">
        <v>75</v>
      </c>
      <c r="G224" s="102" t="s">
        <v>78</v>
      </c>
      <c r="H224" s="139">
        <v>42</v>
      </c>
      <c r="I224" s="106"/>
      <c r="J224" s="16"/>
      <c r="K224" s="16"/>
      <c r="L224" s="15"/>
      <c r="M224" s="15">
        <v>47</v>
      </c>
      <c r="N224" s="116">
        <v>19239</v>
      </c>
      <c r="O224" s="180">
        <v>1952</v>
      </c>
      <c r="P224" s="36">
        <f t="shared" si="35"/>
        <v>117.87947610758071</v>
      </c>
      <c r="Q224" s="183">
        <v>2.1851851851851848E-2</v>
      </c>
      <c r="R224" s="245">
        <f t="shared" si="36"/>
        <v>74.240352327627008</v>
      </c>
      <c r="S224" s="409">
        <f t="shared" si="37"/>
        <v>192.11982843520772</v>
      </c>
      <c r="T224" s="395" t="str">
        <f t="shared" si="40"/>
        <v>+</v>
      </c>
      <c r="U224" s="246">
        <f t="shared" si="41"/>
        <v>1.1817129629629608E-3</v>
      </c>
      <c r="V224" s="104">
        <f t="shared" si="38"/>
        <v>26367</v>
      </c>
      <c r="W224" s="275" t="str">
        <f t="shared" si="39"/>
        <v>E</v>
      </c>
      <c r="X224" s="283">
        <v>2.0670138888888887E-2</v>
      </c>
      <c r="Y224" s="64"/>
    </row>
    <row r="225" spans="1:25" ht="15" customHeight="1" x14ac:dyDescent="0.2">
      <c r="A225" s="1"/>
      <c r="B225" s="291">
        <v>199</v>
      </c>
      <c r="C225" s="291">
        <v>224</v>
      </c>
      <c r="D225" s="228">
        <v>212</v>
      </c>
      <c r="E225" s="202">
        <v>221</v>
      </c>
      <c r="F225" s="201">
        <v>151</v>
      </c>
      <c r="G225" s="102" t="s">
        <v>197</v>
      </c>
      <c r="H225" s="139">
        <v>35</v>
      </c>
      <c r="I225" s="103"/>
      <c r="J225" s="15"/>
      <c r="K225" s="143"/>
      <c r="L225" s="15">
        <v>58</v>
      </c>
      <c r="M225" s="15"/>
      <c r="N225" s="116">
        <v>23155</v>
      </c>
      <c r="O225" s="16">
        <v>1963</v>
      </c>
      <c r="P225" s="36">
        <f t="shared" si="35"/>
        <v>100.37213631020954</v>
      </c>
      <c r="Q225" s="183">
        <v>1.8831018518518518E-2</v>
      </c>
      <c r="R225" s="245">
        <f t="shared" si="36"/>
        <v>91.625557858606513</v>
      </c>
      <c r="S225" s="409">
        <f t="shared" si="37"/>
        <v>191.99769416881605</v>
      </c>
      <c r="T225" s="395" t="str">
        <f t="shared" si="40"/>
        <v>+</v>
      </c>
      <c r="U225" s="246">
        <f t="shared" si="41"/>
        <v>5.9259259259259248E-4</v>
      </c>
      <c r="V225" s="104">
        <f t="shared" si="38"/>
        <v>22451</v>
      </c>
      <c r="W225" s="275" t="str">
        <f t="shared" si="39"/>
        <v>D</v>
      </c>
      <c r="X225" s="283">
        <v>1.8238425925925925E-2</v>
      </c>
      <c r="Y225" s="64"/>
    </row>
    <row r="226" spans="1:25" ht="15" customHeight="1" x14ac:dyDescent="0.2">
      <c r="A226" s="1"/>
      <c r="B226" s="291">
        <v>172</v>
      </c>
      <c r="C226" s="291">
        <v>244</v>
      </c>
      <c r="D226" s="228">
        <v>172</v>
      </c>
      <c r="E226" s="202">
        <v>222</v>
      </c>
      <c r="F226" s="201">
        <v>229</v>
      </c>
      <c r="G226" s="123" t="s">
        <v>183</v>
      </c>
      <c r="H226" s="139">
        <v>27</v>
      </c>
      <c r="I226" s="141"/>
      <c r="J226" s="86"/>
      <c r="K226" s="87">
        <v>53</v>
      </c>
      <c r="L226" s="86"/>
      <c r="M226" s="86"/>
      <c r="N226" s="116">
        <v>25338</v>
      </c>
      <c r="O226" s="66">
        <v>1969</v>
      </c>
      <c r="P226" s="36">
        <f t="shared" si="35"/>
        <v>90.612554395587139</v>
      </c>
      <c r="Q226" s="183">
        <v>1.7244212962962965E-2</v>
      </c>
      <c r="R226" s="245">
        <f t="shared" si="36"/>
        <v>100.75778651108655</v>
      </c>
      <c r="S226" s="409">
        <f t="shared" si="37"/>
        <v>191.37034090667368</v>
      </c>
      <c r="T226" s="395" t="str">
        <f t="shared" si="40"/>
        <v>+</v>
      </c>
      <c r="U226" s="246">
        <f t="shared" si="41"/>
        <v>2.8935185185187395E-5</v>
      </c>
      <c r="V226" s="104">
        <f t="shared" si="38"/>
        <v>20268</v>
      </c>
      <c r="W226" s="275" t="str">
        <f t="shared" si="39"/>
        <v>C</v>
      </c>
      <c r="X226" s="283">
        <v>1.7215277777777777E-2</v>
      </c>
      <c r="Y226" s="64"/>
    </row>
    <row r="227" spans="1:25" ht="15" customHeight="1" x14ac:dyDescent="0.2">
      <c r="A227" s="1"/>
      <c r="B227" s="291">
        <v>29</v>
      </c>
      <c r="C227" s="291">
        <v>186</v>
      </c>
      <c r="D227" s="228">
        <v>74</v>
      </c>
      <c r="E227" s="202">
        <v>223</v>
      </c>
      <c r="F227" s="201">
        <v>268</v>
      </c>
      <c r="G227" s="122" t="s">
        <v>274</v>
      </c>
      <c r="H227" s="139">
        <v>24</v>
      </c>
      <c r="I227" s="124"/>
      <c r="J227" s="16">
        <v>38</v>
      </c>
      <c r="K227" s="171"/>
      <c r="L227" s="171"/>
      <c r="M227" s="171"/>
      <c r="N227" s="116">
        <v>30135</v>
      </c>
      <c r="O227" s="244">
        <v>1982</v>
      </c>
      <c r="P227" s="36">
        <f t="shared" si="35"/>
        <v>69.166510215814512</v>
      </c>
      <c r="Q227" s="183">
        <v>1.3549768518518518E-2</v>
      </c>
      <c r="R227" s="245">
        <f t="shared" si="36"/>
        <v>122.0196930455259</v>
      </c>
      <c r="S227" s="409">
        <f t="shared" si="37"/>
        <v>191.18620326134041</v>
      </c>
      <c r="T227" s="395" t="str">
        <f t="shared" si="40"/>
        <v>+</v>
      </c>
      <c r="U227" s="246">
        <f t="shared" si="41"/>
        <v>1.6805555555555567E-3</v>
      </c>
      <c r="V227" s="104">
        <f t="shared" si="38"/>
        <v>15471</v>
      </c>
      <c r="W227" s="275" t="str">
        <f t="shared" si="39"/>
        <v>B</v>
      </c>
      <c r="X227" s="283">
        <v>1.1869212962962962E-2</v>
      </c>
      <c r="Y227" s="64"/>
    </row>
    <row r="228" spans="1:25" ht="15" customHeight="1" x14ac:dyDescent="0.2">
      <c r="A228" s="1"/>
      <c r="B228" s="291"/>
      <c r="C228" s="291"/>
      <c r="D228" s="228">
        <v>181</v>
      </c>
      <c r="E228" s="202">
        <v>224</v>
      </c>
      <c r="F228" s="201">
        <v>141</v>
      </c>
      <c r="G228" s="102" t="s">
        <v>141</v>
      </c>
      <c r="H228" s="139">
        <v>36</v>
      </c>
      <c r="I228" s="103"/>
      <c r="J228" s="16"/>
      <c r="K228" s="87">
        <v>55</v>
      </c>
      <c r="L228" s="15"/>
      <c r="M228" s="15"/>
      <c r="N228" s="116">
        <v>24905</v>
      </c>
      <c r="O228" s="189">
        <v>1968</v>
      </c>
      <c r="P228" s="36">
        <f t="shared" si="35"/>
        <v>92.548376186256633</v>
      </c>
      <c r="Q228" s="183">
        <v>1.7627314814814814E-2</v>
      </c>
      <c r="R228" s="245">
        <f t="shared" si="36"/>
        <v>98.552996077847396</v>
      </c>
      <c r="S228" s="409">
        <f t="shared" si="37"/>
        <v>191.10137226410404</v>
      </c>
      <c r="T228" s="395"/>
      <c r="U228" s="246"/>
      <c r="V228" s="104">
        <f t="shared" si="38"/>
        <v>20701</v>
      </c>
      <c r="W228" s="275" t="str">
        <f t="shared" si="39"/>
        <v>C</v>
      </c>
      <c r="X228" s="283"/>
      <c r="Y228" s="64"/>
    </row>
    <row r="229" spans="1:25" ht="15" customHeight="1" x14ac:dyDescent="0.2">
      <c r="A229" s="1"/>
      <c r="B229" s="291">
        <v>246</v>
      </c>
      <c r="C229" s="291">
        <v>188</v>
      </c>
      <c r="D229" s="228">
        <v>261</v>
      </c>
      <c r="E229" s="202">
        <v>225</v>
      </c>
      <c r="F229" s="201">
        <v>91</v>
      </c>
      <c r="G229" s="102" t="s">
        <v>106</v>
      </c>
      <c r="H229" s="139">
        <v>40</v>
      </c>
      <c r="I229" s="103"/>
      <c r="J229" s="15"/>
      <c r="K229" s="15"/>
      <c r="L229" s="15"/>
      <c r="M229" s="15">
        <v>51</v>
      </c>
      <c r="N229" s="116">
        <v>18862</v>
      </c>
      <c r="O229" s="191">
        <v>1951</v>
      </c>
      <c r="P229" s="36">
        <f t="shared" si="35"/>
        <v>119.56493757428373</v>
      </c>
      <c r="Q229" s="183">
        <v>2.2378472222222223E-2</v>
      </c>
      <c r="R229" s="245">
        <f t="shared" si="36"/>
        <v>71.20959810670908</v>
      </c>
      <c r="S229" s="409">
        <f t="shared" si="37"/>
        <v>190.77453568099281</v>
      </c>
      <c r="T229" s="395" t="str">
        <f>IF(X229&lt;Q229,"+","-")</f>
        <v>+</v>
      </c>
      <c r="U229" s="246">
        <f>IF(X229&gt;Q229,X229-Q229,Q229-X229)</f>
        <v>1.6793981481481486E-3</v>
      </c>
      <c r="V229" s="104">
        <f t="shared" si="38"/>
        <v>26744</v>
      </c>
      <c r="W229" s="275" t="str">
        <f t="shared" si="39"/>
        <v>E</v>
      </c>
      <c r="X229" s="283">
        <v>2.0699074074074075E-2</v>
      </c>
      <c r="Y229" s="64"/>
    </row>
    <row r="230" spans="1:25" ht="15" customHeight="1" x14ac:dyDescent="0.2">
      <c r="A230" s="1"/>
      <c r="B230" s="291">
        <v>206</v>
      </c>
      <c r="C230" s="291">
        <v>211</v>
      </c>
      <c r="D230" s="228">
        <v>222</v>
      </c>
      <c r="E230" s="202">
        <v>226</v>
      </c>
      <c r="F230" s="201">
        <v>103</v>
      </c>
      <c r="G230" s="317" t="s">
        <v>116</v>
      </c>
      <c r="H230" s="139">
        <v>40</v>
      </c>
      <c r="I230" s="318"/>
      <c r="J230" s="278"/>
      <c r="K230" s="334"/>
      <c r="L230" s="278">
        <v>64</v>
      </c>
      <c r="M230" s="15"/>
      <c r="N230" s="116">
        <v>22627</v>
      </c>
      <c r="O230" s="339">
        <v>1961</v>
      </c>
      <c r="P230" s="36">
        <f t="shared" si="35"/>
        <v>102.73267650760791</v>
      </c>
      <c r="Q230" s="183">
        <v>1.9510416666666665E-2</v>
      </c>
      <c r="R230" s="245">
        <f t="shared" si="36"/>
        <v>87.715551863708058</v>
      </c>
      <c r="S230" s="409">
        <f t="shared" si="37"/>
        <v>190.44822837131596</v>
      </c>
      <c r="T230" s="395" t="str">
        <f>IF(X230&lt;Q230,"+","-")</f>
        <v>+</v>
      </c>
      <c r="U230" s="246">
        <f>IF(X230&gt;Q230,X230-Q230,Q230-X230)</f>
        <v>1.1435185185185159E-3</v>
      </c>
      <c r="V230" s="104">
        <f t="shared" si="38"/>
        <v>22979</v>
      </c>
      <c r="W230" s="275" t="str">
        <f t="shared" si="39"/>
        <v>D</v>
      </c>
      <c r="X230" s="283">
        <v>1.836689814814815E-2</v>
      </c>
      <c r="Y230" s="64"/>
    </row>
    <row r="231" spans="1:25" ht="15" customHeight="1" x14ac:dyDescent="0.2">
      <c r="A231" s="1"/>
      <c r="B231" s="291">
        <v>237</v>
      </c>
      <c r="C231" s="291">
        <v>235</v>
      </c>
      <c r="D231" s="228">
        <v>239</v>
      </c>
      <c r="E231" s="202">
        <v>227</v>
      </c>
      <c r="F231" s="201">
        <v>177</v>
      </c>
      <c r="G231" s="123" t="s">
        <v>214</v>
      </c>
      <c r="H231" s="139">
        <v>32</v>
      </c>
      <c r="I231" s="128"/>
      <c r="J231" s="85"/>
      <c r="K231" s="85"/>
      <c r="L231" s="15">
        <v>68</v>
      </c>
      <c r="M231" s="85"/>
      <c r="N231" s="116">
        <v>21154</v>
      </c>
      <c r="O231" s="193">
        <v>1957</v>
      </c>
      <c r="P231" s="36">
        <f t="shared" si="35"/>
        <v>109.31804717194082</v>
      </c>
      <c r="Q231" s="183">
        <v>2.0686342592592593E-2</v>
      </c>
      <c r="R231" s="245">
        <f t="shared" si="36"/>
        <v>80.947977603372706</v>
      </c>
      <c r="S231" s="409">
        <f t="shared" si="37"/>
        <v>190.26602477531353</v>
      </c>
      <c r="T231" s="395" t="str">
        <f>IF(X231&lt;Q231,"+","-")</f>
        <v>+</v>
      </c>
      <c r="U231" s="246">
        <f>IF(X231&gt;Q231,X231-Q231,Q231-X231)</f>
        <v>5.4050925925925794E-4</v>
      </c>
      <c r="V231" s="104">
        <f t="shared" si="38"/>
        <v>24452</v>
      </c>
      <c r="W231" s="275" t="str">
        <f t="shared" si="39"/>
        <v>D</v>
      </c>
      <c r="X231" s="283">
        <v>2.0145833333333335E-2</v>
      </c>
      <c r="Y231" s="64"/>
    </row>
    <row r="232" spans="1:25" ht="15" customHeight="1" x14ac:dyDescent="0.2">
      <c r="A232" s="1"/>
      <c r="B232" s="291">
        <v>284</v>
      </c>
      <c r="C232" s="291">
        <v>218</v>
      </c>
      <c r="D232" s="228">
        <v>286</v>
      </c>
      <c r="E232" s="202">
        <v>228</v>
      </c>
      <c r="F232" s="201">
        <v>5</v>
      </c>
      <c r="G232" s="102" t="s">
        <v>23</v>
      </c>
      <c r="H232" s="139">
        <v>56</v>
      </c>
      <c r="I232" s="106"/>
      <c r="J232" s="16"/>
      <c r="K232" s="16"/>
      <c r="L232" s="16"/>
      <c r="M232" s="75">
        <v>64</v>
      </c>
      <c r="N232" s="116">
        <v>15569</v>
      </c>
      <c r="O232" s="189">
        <v>1942</v>
      </c>
      <c r="P232" s="36">
        <f t="shared" si="35"/>
        <v>134.28701876752768</v>
      </c>
      <c r="Q232" s="183">
        <v>2.5050925925925924E-2</v>
      </c>
      <c r="R232" s="245">
        <f t="shared" si="36"/>
        <v>55.829353060336786</v>
      </c>
      <c r="S232" s="409">
        <f t="shared" si="37"/>
        <v>190.11637182786447</v>
      </c>
      <c r="T232" s="395" t="str">
        <f>IF(X232&lt;Q232,"+","-")</f>
        <v>+</v>
      </c>
      <c r="U232" s="246">
        <f>IF(X232&gt;Q232,X232-Q232,Q232-X232)</f>
        <v>1.0439814814814791E-3</v>
      </c>
      <c r="V232" s="104">
        <f t="shared" si="38"/>
        <v>30037</v>
      </c>
      <c r="W232" s="275" t="str">
        <f t="shared" si="39"/>
        <v>E</v>
      </c>
      <c r="X232" s="283">
        <v>2.4006944444444445E-2</v>
      </c>
      <c r="Y232" s="64"/>
    </row>
    <row r="233" spans="1:25" ht="15" customHeight="1" x14ac:dyDescent="0.2">
      <c r="A233" s="1"/>
      <c r="B233" s="291"/>
      <c r="C233" s="291"/>
      <c r="D233" s="228">
        <v>252</v>
      </c>
      <c r="E233" s="202">
        <v>229</v>
      </c>
      <c r="F233" s="201">
        <v>224</v>
      </c>
      <c r="G233" s="123" t="s">
        <v>159</v>
      </c>
      <c r="H233" s="139">
        <v>27</v>
      </c>
      <c r="I233" s="106"/>
      <c r="J233" s="16"/>
      <c r="K233" s="16"/>
      <c r="L233" s="16"/>
      <c r="M233" s="75">
        <v>46</v>
      </c>
      <c r="N233" s="116">
        <v>20007</v>
      </c>
      <c r="O233" s="66">
        <v>1954</v>
      </c>
      <c r="P233" s="36">
        <f t="shared" si="35"/>
        <v>114.44596309318311</v>
      </c>
      <c r="Q233" s="183">
        <v>2.1694444444444443E-2</v>
      </c>
      <c r="R233" s="245">
        <f t="shared" si="36"/>
        <v>75.146248094758491</v>
      </c>
      <c r="S233" s="409">
        <f t="shared" si="37"/>
        <v>189.59221118794159</v>
      </c>
      <c r="T233" s="395"/>
      <c r="U233" s="246"/>
      <c r="V233" s="104">
        <f t="shared" si="38"/>
        <v>25599</v>
      </c>
      <c r="W233" s="275" t="str">
        <f t="shared" si="39"/>
        <v>E</v>
      </c>
      <c r="X233" s="283"/>
      <c r="Y233" s="64"/>
    </row>
    <row r="234" spans="1:25" ht="15" customHeight="1" x14ac:dyDescent="0.2">
      <c r="A234" s="1"/>
      <c r="B234" s="291">
        <v>56</v>
      </c>
      <c r="C234" s="291">
        <v>198</v>
      </c>
      <c r="D234" s="228">
        <v>111</v>
      </c>
      <c r="E234" s="202">
        <v>230</v>
      </c>
      <c r="F234" s="201">
        <v>283</v>
      </c>
      <c r="G234" s="122" t="s">
        <v>294</v>
      </c>
      <c r="H234" s="139">
        <v>23</v>
      </c>
      <c r="I234" s="124"/>
      <c r="J234" s="16">
        <v>53</v>
      </c>
      <c r="K234" s="171"/>
      <c r="L234" s="171"/>
      <c r="M234" s="171"/>
      <c r="N234" s="116">
        <v>29270</v>
      </c>
      <c r="O234" s="244">
        <v>1980</v>
      </c>
      <c r="P234" s="36">
        <f t="shared" si="35"/>
        <v>73.033683077082671</v>
      </c>
      <c r="Q234" s="183">
        <v>1.4534722222222221E-2</v>
      </c>
      <c r="R234" s="245">
        <f t="shared" si="36"/>
        <v>116.3511835026663</v>
      </c>
      <c r="S234" s="409">
        <f t="shared" si="37"/>
        <v>189.38486657974897</v>
      </c>
      <c r="T234" s="395" t="str">
        <f t="shared" ref="T234:T261" si="42">IF(X234&lt;Q234,"+","-")</f>
        <v>+</v>
      </c>
      <c r="U234" s="246">
        <f t="shared" ref="U234:U261" si="43">IF(X234&gt;Q234,X234-Q234,Q234-X234)</f>
        <v>1.6423611111111101E-3</v>
      </c>
      <c r="V234" s="104">
        <f t="shared" si="38"/>
        <v>16336</v>
      </c>
      <c r="W234" s="275" t="str">
        <f t="shared" si="39"/>
        <v>B</v>
      </c>
      <c r="X234" s="283">
        <v>1.2892361111111111E-2</v>
      </c>
      <c r="Y234" s="64"/>
    </row>
    <row r="235" spans="1:25" ht="15" customHeight="1" x14ac:dyDescent="0.2">
      <c r="A235" s="1"/>
      <c r="B235" s="291">
        <v>263</v>
      </c>
      <c r="C235" s="291">
        <v>179</v>
      </c>
      <c r="D235" s="228">
        <v>283</v>
      </c>
      <c r="E235" s="202">
        <v>231</v>
      </c>
      <c r="F235" s="201">
        <v>89</v>
      </c>
      <c r="G235" s="102" t="s">
        <v>75</v>
      </c>
      <c r="H235" s="139">
        <v>40</v>
      </c>
      <c r="I235" s="106"/>
      <c r="J235" s="16"/>
      <c r="K235" s="16"/>
      <c r="L235" s="16"/>
      <c r="M235" s="15">
        <v>61</v>
      </c>
      <c r="N235" s="116">
        <v>16251</v>
      </c>
      <c r="O235" s="191">
        <v>1944</v>
      </c>
      <c r="P235" s="36">
        <f t="shared" si="35"/>
        <v>131.23798767922145</v>
      </c>
      <c r="Q235" s="183">
        <v>2.4782407407407406E-2</v>
      </c>
      <c r="R235" s="245">
        <f t="shared" si="36"/>
        <v>57.374704663090512</v>
      </c>
      <c r="S235" s="409">
        <f t="shared" si="37"/>
        <v>188.61269234231196</v>
      </c>
      <c r="T235" s="395" t="str">
        <f t="shared" si="42"/>
        <v>+</v>
      </c>
      <c r="U235" s="246">
        <f t="shared" si="43"/>
        <v>2.3761574074074032E-3</v>
      </c>
      <c r="V235" s="104">
        <f t="shared" si="38"/>
        <v>29355</v>
      </c>
      <c r="W235" s="275" t="str">
        <f t="shared" si="39"/>
        <v>E</v>
      </c>
      <c r="X235" s="283">
        <v>2.2406250000000003E-2</v>
      </c>
      <c r="Y235" s="64"/>
    </row>
    <row r="236" spans="1:25" ht="15" customHeight="1" x14ac:dyDescent="0.2">
      <c r="A236" s="1"/>
      <c r="B236" s="291">
        <v>252</v>
      </c>
      <c r="C236" s="291">
        <v>192</v>
      </c>
      <c r="D236" s="228">
        <v>269</v>
      </c>
      <c r="E236" s="202">
        <v>232</v>
      </c>
      <c r="F236" s="201">
        <v>33</v>
      </c>
      <c r="G236" s="102" t="s">
        <v>50</v>
      </c>
      <c r="H236" s="139">
        <v>48</v>
      </c>
      <c r="I236" s="91"/>
      <c r="J236" s="84"/>
      <c r="K236" s="84"/>
      <c r="L236" s="157"/>
      <c r="M236" s="15">
        <v>55</v>
      </c>
      <c r="N236" s="116">
        <v>18291</v>
      </c>
      <c r="O236" s="180">
        <v>1950</v>
      </c>
      <c r="P236" s="36">
        <f t="shared" si="35"/>
        <v>122.11771873472779</v>
      </c>
      <c r="Q236" s="183">
        <v>2.3217592592592592E-2</v>
      </c>
      <c r="R236" s="245">
        <f t="shared" si="36"/>
        <v>66.380374348103658</v>
      </c>
      <c r="S236" s="409">
        <f t="shared" si="37"/>
        <v>188.49809308283145</v>
      </c>
      <c r="T236" s="395" t="str">
        <f t="shared" si="42"/>
        <v>+</v>
      </c>
      <c r="U236" s="246">
        <f t="shared" si="43"/>
        <v>2.0104166666666638E-3</v>
      </c>
      <c r="V236" s="104">
        <f t="shared" si="38"/>
        <v>27315</v>
      </c>
      <c r="W236" s="275" t="str">
        <f t="shared" si="39"/>
        <v>E</v>
      </c>
      <c r="X236" s="283">
        <v>2.1207175925925928E-2</v>
      </c>
      <c r="Y236" s="64"/>
    </row>
    <row r="237" spans="1:25" ht="15" customHeight="1" x14ac:dyDescent="0.2">
      <c r="A237" s="1"/>
      <c r="B237" s="291">
        <v>195</v>
      </c>
      <c r="C237" s="291">
        <v>118</v>
      </c>
      <c r="D237" s="228">
        <v>260</v>
      </c>
      <c r="E237" s="202">
        <v>233</v>
      </c>
      <c r="F237" s="201">
        <v>55</v>
      </c>
      <c r="G237" s="102" t="s">
        <v>69</v>
      </c>
      <c r="H237" s="139">
        <v>44</v>
      </c>
      <c r="I237" s="92"/>
      <c r="J237" s="75"/>
      <c r="K237" s="75"/>
      <c r="L237" s="157"/>
      <c r="M237" s="75">
        <v>50</v>
      </c>
      <c r="N237" s="116">
        <v>19709</v>
      </c>
      <c r="O237" s="194">
        <v>1953</v>
      </c>
      <c r="P237" s="36">
        <f t="shared" si="35"/>
        <v>115.77823767429052</v>
      </c>
      <c r="Q237" s="183">
        <v>2.2128472222222223E-2</v>
      </c>
      <c r="R237" s="245">
        <f t="shared" si="36"/>
        <v>72.648373736859099</v>
      </c>
      <c r="S237" s="409">
        <f t="shared" si="37"/>
        <v>188.42661141114962</v>
      </c>
      <c r="T237" s="395" t="str">
        <f t="shared" si="42"/>
        <v>+</v>
      </c>
      <c r="U237" s="246">
        <f t="shared" si="43"/>
        <v>4.1145833333333347E-3</v>
      </c>
      <c r="V237" s="104">
        <f t="shared" si="38"/>
        <v>25897</v>
      </c>
      <c r="W237" s="275" t="str">
        <f t="shared" si="39"/>
        <v>E</v>
      </c>
      <c r="X237" s="283">
        <v>1.8013888888888888E-2</v>
      </c>
      <c r="Y237" s="64"/>
    </row>
    <row r="238" spans="1:25" ht="15" customHeight="1" x14ac:dyDescent="0.2">
      <c r="A238" s="1"/>
      <c r="B238" s="291">
        <v>130</v>
      </c>
      <c r="C238" s="291">
        <v>274</v>
      </c>
      <c r="D238" s="228">
        <v>89</v>
      </c>
      <c r="E238" s="202">
        <v>234</v>
      </c>
      <c r="F238" s="201">
        <v>269</v>
      </c>
      <c r="G238" s="122" t="s">
        <v>284</v>
      </c>
      <c r="H238" s="139">
        <v>24</v>
      </c>
      <c r="I238" s="124"/>
      <c r="J238" s="16">
        <v>44</v>
      </c>
      <c r="K238" s="143"/>
      <c r="L238" s="15"/>
      <c r="M238" s="171"/>
      <c r="N238" s="116">
        <v>30228</v>
      </c>
      <c r="O238" s="66">
        <v>1982</v>
      </c>
      <c r="P238" s="36">
        <f t="shared" si="35"/>
        <v>68.750733249227309</v>
      </c>
      <c r="Q238" s="183">
        <v>1.3967592592592592E-2</v>
      </c>
      <c r="R238" s="245">
        <f t="shared" si="36"/>
        <v>119.61507266365479</v>
      </c>
      <c r="S238" s="409">
        <f t="shared" si="37"/>
        <v>188.36580591288208</v>
      </c>
      <c r="T238" s="395" t="str">
        <f t="shared" si="42"/>
        <v>-</v>
      </c>
      <c r="U238" s="246">
        <f t="shared" si="43"/>
        <v>1.6608796296296285E-3</v>
      </c>
      <c r="V238" s="104">
        <f t="shared" si="38"/>
        <v>15378</v>
      </c>
      <c r="W238" s="275" t="str">
        <f t="shared" si="39"/>
        <v>B</v>
      </c>
      <c r="X238" s="283">
        <v>1.5628472222222221E-2</v>
      </c>
      <c r="Y238" s="64"/>
    </row>
    <row r="239" spans="1:25" ht="15" customHeight="1" x14ac:dyDescent="0.2">
      <c r="A239" s="1"/>
      <c r="B239" s="291">
        <v>262</v>
      </c>
      <c r="C239" s="291">
        <v>268</v>
      </c>
      <c r="D239" s="228">
        <v>246</v>
      </c>
      <c r="E239" s="202">
        <v>235</v>
      </c>
      <c r="F239" s="201">
        <v>35</v>
      </c>
      <c r="G239" s="102" t="s">
        <v>54</v>
      </c>
      <c r="H239" s="139">
        <v>48</v>
      </c>
      <c r="I239" s="103"/>
      <c r="J239" s="15"/>
      <c r="K239" s="15"/>
      <c r="L239" s="15">
        <v>70</v>
      </c>
      <c r="M239" s="15"/>
      <c r="N239" s="116">
        <v>20844</v>
      </c>
      <c r="O239" s="180">
        <v>1957</v>
      </c>
      <c r="P239" s="36">
        <f t="shared" si="35"/>
        <v>110.7039703938982</v>
      </c>
      <c r="Q239" s="183">
        <v>2.1289351851851851E-2</v>
      </c>
      <c r="R239" s="245">
        <f t="shared" si="36"/>
        <v>77.477597495464551</v>
      </c>
      <c r="S239" s="409">
        <f t="shared" si="37"/>
        <v>188.18156788936275</v>
      </c>
      <c r="T239" s="395" t="str">
        <f t="shared" si="42"/>
        <v>-</v>
      </c>
      <c r="U239" s="246">
        <f t="shared" si="43"/>
        <v>1.1099537037037067E-3</v>
      </c>
      <c r="V239" s="104">
        <f t="shared" si="38"/>
        <v>24762</v>
      </c>
      <c r="W239" s="275" t="str">
        <f t="shared" si="39"/>
        <v>D</v>
      </c>
      <c r="X239" s="283">
        <v>2.2399305555555558E-2</v>
      </c>
      <c r="Y239" s="64"/>
    </row>
    <row r="240" spans="1:25" ht="15" customHeight="1" x14ac:dyDescent="0.2">
      <c r="A240" s="1"/>
      <c r="B240" s="291">
        <v>256</v>
      </c>
      <c r="C240" s="291">
        <v>228</v>
      </c>
      <c r="D240" s="228">
        <v>263</v>
      </c>
      <c r="E240" s="202">
        <v>236</v>
      </c>
      <c r="F240" s="201">
        <v>221</v>
      </c>
      <c r="G240" s="122" t="s">
        <v>221</v>
      </c>
      <c r="H240" s="139">
        <v>27</v>
      </c>
      <c r="I240" s="141"/>
      <c r="J240" s="86"/>
      <c r="K240" s="86"/>
      <c r="L240" s="15"/>
      <c r="M240" s="15">
        <v>53</v>
      </c>
      <c r="N240" s="116">
        <v>18888</v>
      </c>
      <c r="O240" s="188">
        <v>1951</v>
      </c>
      <c r="P240" s="36">
        <f t="shared" si="35"/>
        <v>119.44869885244213</v>
      </c>
      <c r="Q240" s="183">
        <v>2.2810185185185183E-2</v>
      </c>
      <c r="R240" s="245">
        <f t="shared" si="36"/>
        <v>68.725045745385216</v>
      </c>
      <c r="S240" s="409">
        <f t="shared" si="37"/>
        <v>188.17374459782735</v>
      </c>
      <c r="T240" s="395" t="str">
        <f t="shared" si="42"/>
        <v>+</v>
      </c>
      <c r="U240" s="246">
        <f t="shared" si="43"/>
        <v>1.2152777777777735E-3</v>
      </c>
      <c r="V240" s="104">
        <f t="shared" si="38"/>
        <v>26718</v>
      </c>
      <c r="W240" s="275" t="str">
        <f t="shared" si="39"/>
        <v>E</v>
      </c>
      <c r="X240" s="283">
        <v>2.159490740740741E-2</v>
      </c>
      <c r="Y240" s="64"/>
    </row>
    <row r="241" spans="1:25" ht="15" customHeight="1" x14ac:dyDescent="0.2">
      <c r="A241" s="1"/>
      <c r="B241" s="291">
        <v>249</v>
      </c>
      <c r="C241" s="291">
        <v>191</v>
      </c>
      <c r="D241" s="228">
        <v>266</v>
      </c>
      <c r="E241" s="202">
        <v>237</v>
      </c>
      <c r="F241" s="201">
        <v>50</v>
      </c>
      <c r="G241" s="102" t="s">
        <v>64</v>
      </c>
      <c r="H241" s="139">
        <v>45</v>
      </c>
      <c r="I241" s="103"/>
      <c r="J241" s="15"/>
      <c r="K241" s="15"/>
      <c r="L241" s="157"/>
      <c r="M241" s="75">
        <v>54</v>
      </c>
      <c r="N241" s="116">
        <v>18592</v>
      </c>
      <c r="O241" s="180">
        <v>1950</v>
      </c>
      <c r="P241" s="36">
        <f t="shared" si="35"/>
        <v>120.77203199340789</v>
      </c>
      <c r="Q241" s="183">
        <v>2.3053240740740739E-2</v>
      </c>
      <c r="R241" s="245">
        <f t="shared" si="36"/>
        <v>67.326236104961566</v>
      </c>
      <c r="S241" s="409">
        <f t="shared" si="37"/>
        <v>188.09826809836946</v>
      </c>
      <c r="T241" s="395" t="str">
        <f t="shared" si="42"/>
        <v>+</v>
      </c>
      <c r="U241" s="246">
        <f t="shared" si="43"/>
        <v>2.0833333333333329E-3</v>
      </c>
      <c r="V241" s="104">
        <f t="shared" si="38"/>
        <v>27014</v>
      </c>
      <c r="W241" s="275" t="str">
        <f t="shared" si="39"/>
        <v>E</v>
      </c>
      <c r="X241" s="283">
        <v>2.0969907407407406E-2</v>
      </c>
      <c r="Y241" s="64"/>
    </row>
    <row r="242" spans="1:25" ht="15" customHeight="1" x14ac:dyDescent="0.2">
      <c r="A242" s="1"/>
      <c r="B242" s="291">
        <v>278</v>
      </c>
      <c r="C242" s="291">
        <v>214</v>
      </c>
      <c r="D242" s="228">
        <v>284</v>
      </c>
      <c r="E242" s="202">
        <v>238</v>
      </c>
      <c r="F242" s="201">
        <v>2</v>
      </c>
      <c r="G242" s="102" t="s">
        <v>20</v>
      </c>
      <c r="H242" s="139">
        <v>59</v>
      </c>
      <c r="I242" s="103"/>
      <c r="J242" s="15"/>
      <c r="K242" s="15"/>
      <c r="L242" s="15"/>
      <c r="M242" s="75">
        <v>62</v>
      </c>
      <c r="N242" s="116">
        <v>16224</v>
      </c>
      <c r="O242" s="180">
        <v>1944</v>
      </c>
      <c r="P242" s="36">
        <f t="shared" si="35"/>
        <v>131.35869712113387</v>
      </c>
      <c r="Q242" s="183">
        <v>2.4907407407407406E-2</v>
      </c>
      <c r="R242" s="245">
        <f t="shared" si="36"/>
        <v>56.655316848015502</v>
      </c>
      <c r="S242" s="409">
        <f t="shared" si="37"/>
        <v>188.01401396914937</v>
      </c>
      <c r="T242" s="395" t="str">
        <f t="shared" si="42"/>
        <v>+</v>
      </c>
      <c r="U242" s="246">
        <f t="shared" si="43"/>
        <v>1.4965277777777737E-3</v>
      </c>
      <c r="V242" s="104">
        <f t="shared" si="38"/>
        <v>29382</v>
      </c>
      <c r="W242" s="275" t="str">
        <f t="shared" si="39"/>
        <v>E</v>
      </c>
      <c r="X242" s="283">
        <v>2.3410879629629632E-2</v>
      </c>
      <c r="Y242" s="64"/>
    </row>
    <row r="243" spans="1:25" ht="15" customHeight="1" x14ac:dyDescent="0.2">
      <c r="A243" s="1"/>
      <c r="B243" s="291">
        <v>268</v>
      </c>
      <c r="C243" s="291">
        <v>260</v>
      </c>
      <c r="D243" s="228">
        <v>262</v>
      </c>
      <c r="E243" s="202">
        <v>239</v>
      </c>
      <c r="F243" s="201">
        <v>37</v>
      </c>
      <c r="G243" s="102" t="s">
        <v>57</v>
      </c>
      <c r="H243" s="139">
        <v>47</v>
      </c>
      <c r="I243" s="103"/>
      <c r="J243" s="15"/>
      <c r="K243" s="15"/>
      <c r="L243" s="157"/>
      <c r="M243" s="75">
        <v>52</v>
      </c>
      <c r="N243" s="116">
        <v>19461</v>
      </c>
      <c r="O243" s="180">
        <v>1953</v>
      </c>
      <c r="P243" s="36">
        <f t="shared" si="35"/>
        <v>116.88697625185642</v>
      </c>
      <c r="Q243" s="183">
        <v>2.2393518518518521E-2</v>
      </c>
      <c r="R243" s="245">
        <f t="shared" si="36"/>
        <v>71.123005128968572</v>
      </c>
      <c r="S243" s="409">
        <f t="shared" si="37"/>
        <v>188.009981380825</v>
      </c>
      <c r="T243" s="395" t="str">
        <f t="shared" si="42"/>
        <v>-</v>
      </c>
      <c r="U243" s="246">
        <f t="shared" si="43"/>
        <v>3.6689814814814745E-4</v>
      </c>
      <c r="V243" s="104">
        <f t="shared" si="38"/>
        <v>26145</v>
      </c>
      <c r="W243" s="275" t="str">
        <f t="shared" si="39"/>
        <v>E</v>
      </c>
      <c r="X243" s="283">
        <v>2.2760416666666668E-2</v>
      </c>
      <c r="Y243" s="64"/>
    </row>
    <row r="244" spans="1:25" ht="15" customHeight="1" x14ac:dyDescent="0.2">
      <c r="A244" s="1"/>
      <c r="B244" s="291">
        <v>77</v>
      </c>
      <c r="C244" s="291">
        <v>232</v>
      </c>
      <c r="D244" s="228">
        <v>114</v>
      </c>
      <c r="E244" s="202">
        <v>240</v>
      </c>
      <c r="F244" s="201">
        <v>237</v>
      </c>
      <c r="G244" s="122" t="s">
        <v>240</v>
      </c>
      <c r="H244" s="139">
        <v>27</v>
      </c>
      <c r="I244" s="124"/>
      <c r="J244" s="16">
        <v>54</v>
      </c>
      <c r="K244" s="87"/>
      <c r="L244" s="87"/>
      <c r="M244" s="87"/>
      <c r="N244" s="116">
        <v>29560</v>
      </c>
      <c r="O244" s="188">
        <v>1980</v>
      </c>
      <c r="P244" s="36">
        <f t="shared" si="35"/>
        <v>71.737174256541905</v>
      </c>
      <c r="Q244" s="183">
        <v>1.4643518518518519E-2</v>
      </c>
      <c r="R244" s="245">
        <f t="shared" si="36"/>
        <v>115.72504966361952</v>
      </c>
      <c r="S244" s="409">
        <f t="shared" si="37"/>
        <v>187.46222392016142</v>
      </c>
      <c r="T244" s="395" t="str">
        <f t="shared" si="42"/>
        <v>+</v>
      </c>
      <c r="U244" s="246">
        <f t="shared" si="43"/>
        <v>1.0891203703703705E-3</v>
      </c>
      <c r="V244" s="104">
        <f t="shared" si="38"/>
        <v>16046</v>
      </c>
      <c r="W244" s="275" t="str">
        <f t="shared" si="39"/>
        <v>B</v>
      </c>
      <c r="X244" s="283">
        <v>1.3554398148148149E-2</v>
      </c>
      <c r="Y244" s="64"/>
    </row>
    <row r="245" spans="1:25" ht="15" customHeight="1" x14ac:dyDescent="0.2">
      <c r="A245" s="1"/>
      <c r="B245" s="291">
        <v>117</v>
      </c>
      <c r="C245" s="291">
        <v>236</v>
      </c>
      <c r="D245" s="228">
        <v>146</v>
      </c>
      <c r="E245" s="202">
        <v>241</v>
      </c>
      <c r="F245" s="201">
        <v>292</v>
      </c>
      <c r="G245" s="122" t="s">
        <v>314</v>
      </c>
      <c r="H245" s="139">
        <v>22</v>
      </c>
      <c r="I245" s="124"/>
      <c r="J245" s="16">
        <v>59</v>
      </c>
      <c r="K245" s="171"/>
      <c r="L245" s="171"/>
      <c r="M245" s="171"/>
      <c r="N245" s="116">
        <v>27820</v>
      </c>
      <c r="O245" s="244">
        <v>1976</v>
      </c>
      <c r="P245" s="36">
        <f t="shared" si="35"/>
        <v>79.516227179786497</v>
      </c>
      <c r="Q245" s="183">
        <v>1.6028935185185184E-2</v>
      </c>
      <c r="R245" s="245">
        <f t="shared" si="36"/>
        <v>107.75183471320477</v>
      </c>
      <c r="S245" s="409">
        <f t="shared" si="37"/>
        <v>187.26806189299128</v>
      </c>
      <c r="T245" s="395" t="str">
        <f t="shared" si="42"/>
        <v>+</v>
      </c>
      <c r="U245" s="246">
        <f t="shared" si="43"/>
        <v>1.006944444444444E-3</v>
      </c>
      <c r="V245" s="104">
        <f t="shared" si="38"/>
        <v>17786</v>
      </c>
      <c r="W245" s="275" t="str">
        <f t="shared" si="39"/>
        <v>B</v>
      </c>
      <c r="X245" s="283">
        <v>1.502199074074074E-2</v>
      </c>
      <c r="Y245" s="64"/>
    </row>
    <row r="246" spans="1:25" ht="15" customHeight="1" x14ac:dyDescent="0.2">
      <c r="A246" s="1"/>
      <c r="B246" s="291">
        <v>214</v>
      </c>
      <c r="C246" s="291">
        <v>264</v>
      </c>
      <c r="D246" s="228">
        <v>200</v>
      </c>
      <c r="E246" s="202">
        <v>242</v>
      </c>
      <c r="F246" s="201">
        <v>131</v>
      </c>
      <c r="G246" s="102" t="s">
        <v>134</v>
      </c>
      <c r="H246" s="139">
        <v>37</v>
      </c>
      <c r="I246" s="103"/>
      <c r="J246" s="16"/>
      <c r="K246" s="143">
        <v>58</v>
      </c>
      <c r="L246" s="11"/>
      <c r="M246" s="15"/>
      <c r="N246" s="116">
        <v>25153</v>
      </c>
      <c r="O246" s="189">
        <v>1968</v>
      </c>
      <c r="P246" s="36">
        <f t="shared" si="35"/>
        <v>91.439637608690731</v>
      </c>
      <c r="Q246" s="183">
        <v>1.8109953703703704E-2</v>
      </c>
      <c r="R246" s="245">
        <f t="shared" si="36"/>
        <v>95.775359791863309</v>
      </c>
      <c r="S246" s="409">
        <f t="shared" si="37"/>
        <v>187.21499740055404</v>
      </c>
      <c r="T246" s="395" t="str">
        <f t="shared" si="42"/>
        <v>-</v>
      </c>
      <c r="U246" s="246">
        <f t="shared" si="43"/>
        <v>5.1041666666666596E-4</v>
      </c>
      <c r="V246" s="104">
        <f t="shared" si="38"/>
        <v>20453</v>
      </c>
      <c r="W246" s="275" t="str">
        <f t="shared" si="39"/>
        <v>C</v>
      </c>
      <c r="X246" s="283">
        <v>1.862037037037037E-2</v>
      </c>
      <c r="Y246" s="64"/>
    </row>
    <row r="247" spans="1:25" ht="15" customHeight="1" x14ac:dyDescent="0.2">
      <c r="A247" s="1"/>
      <c r="B247" s="291">
        <v>253</v>
      </c>
      <c r="C247" s="291">
        <v>249</v>
      </c>
      <c r="D247" s="228">
        <v>256</v>
      </c>
      <c r="E247" s="202">
        <v>243</v>
      </c>
      <c r="F247" s="201">
        <v>238</v>
      </c>
      <c r="G247" s="122" t="s">
        <v>260</v>
      </c>
      <c r="H247" s="139">
        <v>26</v>
      </c>
      <c r="I247" s="173"/>
      <c r="J247" s="17"/>
      <c r="K247" s="17"/>
      <c r="L247" s="15">
        <v>74</v>
      </c>
      <c r="M247" s="17"/>
      <c r="N247" s="116">
        <v>20347</v>
      </c>
      <c r="O247" s="188">
        <v>1955</v>
      </c>
      <c r="P247" s="36">
        <f t="shared" si="35"/>
        <v>112.92591826910083</v>
      </c>
      <c r="Q247" s="183">
        <v>2.1871527777777778E-2</v>
      </c>
      <c r="R247" s="245">
        <f t="shared" si="36"/>
        <v>74.127115356735544</v>
      </c>
      <c r="S247" s="409">
        <f t="shared" si="37"/>
        <v>187.05303362583638</v>
      </c>
      <c r="T247" s="395" t="str">
        <f t="shared" si="42"/>
        <v>+</v>
      </c>
      <c r="U247" s="246">
        <f t="shared" si="43"/>
        <v>4.8726851851851882E-4</v>
      </c>
      <c r="V247" s="104">
        <f t="shared" si="38"/>
        <v>25259</v>
      </c>
      <c r="W247" s="275" t="str">
        <f t="shared" si="39"/>
        <v>D</v>
      </c>
      <c r="X247" s="283">
        <v>2.1384259259259259E-2</v>
      </c>
      <c r="Y247" s="64"/>
    </row>
    <row r="248" spans="1:25" ht="15" customHeight="1" x14ac:dyDescent="0.2">
      <c r="A248" s="1"/>
      <c r="B248" s="291">
        <v>228</v>
      </c>
      <c r="C248" s="291">
        <v>269</v>
      </c>
      <c r="D248" s="228">
        <v>207</v>
      </c>
      <c r="E248" s="202">
        <v>244</v>
      </c>
      <c r="F248" s="201">
        <v>244</v>
      </c>
      <c r="G248" s="122" t="s">
        <v>253</v>
      </c>
      <c r="H248" s="139">
        <v>26</v>
      </c>
      <c r="I248" s="173"/>
      <c r="J248" s="17"/>
      <c r="K248" s="87">
        <v>61</v>
      </c>
      <c r="L248" s="17"/>
      <c r="M248" s="17"/>
      <c r="N248" s="116">
        <v>24715</v>
      </c>
      <c r="O248" s="188">
        <v>1967</v>
      </c>
      <c r="P248" s="36">
        <f t="shared" si="35"/>
        <v>93.397812999714375</v>
      </c>
      <c r="Q248" s="183">
        <v>1.8508101851851852E-2</v>
      </c>
      <c r="R248" s="245">
        <f t="shared" si="36"/>
        <v>93.483976380883632</v>
      </c>
      <c r="S248" s="409">
        <f t="shared" si="37"/>
        <v>186.88178938059801</v>
      </c>
      <c r="T248" s="395" t="str">
        <f t="shared" si="42"/>
        <v>-</v>
      </c>
      <c r="U248" s="246">
        <f t="shared" si="43"/>
        <v>9.1550925925925827E-4</v>
      </c>
      <c r="V248" s="104">
        <f t="shared" si="38"/>
        <v>20891</v>
      </c>
      <c r="W248" s="275" t="str">
        <f t="shared" si="39"/>
        <v>C</v>
      </c>
      <c r="X248" s="283">
        <v>1.942361111111111E-2</v>
      </c>
      <c r="Y248" s="64"/>
    </row>
    <row r="249" spans="1:25" ht="15" customHeight="1" x14ac:dyDescent="0.2">
      <c r="A249" s="1"/>
      <c r="B249" s="291">
        <v>152</v>
      </c>
      <c r="C249" s="291">
        <v>246</v>
      </c>
      <c r="D249" s="228">
        <v>165</v>
      </c>
      <c r="E249" s="202">
        <v>245</v>
      </c>
      <c r="F249" s="201">
        <v>204</v>
      </c>
      <c r="G249" s="123" t="s">
        <v>191</v>
      </c>
      <c r="H249" s="139">
        <v>29</v>
      </c>
      <c r="I249" s="124"/>
      <c r="J249" s="16"/>
      <c r="K249" s="87">
        <v>51</v>
      </c>
      <c r="L249" s="87"/>
      <c r="M249" s="87"/>
      <c r="N249" s="116">
        <v>26885</v>
      </c>
      <c r="O249" s="188">
        <v>1973</v>
      </c>
      <c r="P249" s="36">
        <f t="shared" si="35"/>
        <v>83.696350446012772</v>
      </c>
      <c r="Q249" s="183">
        <v>1.6891203703703703E-2</v>
      </c>
      <c r="R249" s="245">
        <f t="shared" si="36"/>
        <v>102.78939098884472</v>
      </c>
      <c r="S249" s="409">
        <f t="shared" si="37"/>
        <v>186.48574143485749</v>
      </c>
      <c r="T249" s="395" t="str">
        <f t="shared" si="42"/>
        <v>+</v>
      </c>
      <c r="U249" s="246">
        <f t="shared" si="43"/>
        <v>6.527777777777799E-4</v>
      </c>
      <c r="V249" s="104">
        <f t="shared" si="38"/>
        <v>18721</v>
      </c>
      <c r="W249" s="275" t="str">
        <f t="shared" si="39"/>
        <v>C</v>
      </c>
      <c r="X249" s="283">
        <v>1.6238425925925924E-2</v>
      </c>
      <c r="Y249" s="64"/>
    </row>
    <row r="250" spans="1:25" ht="15" customHeight="1" x14ac:dyDescent="0.2">
      <c r="A250" s="1"/>
      <c r="B250" s="291">
        <v>192</v>
      </c>
      <c r="C250" s="291">
        <v>153</v>
      </c>
      <c r="D250" s="228">
        <v>247</v>
      </c>
      <c r="E250" s="202">
        <v>246</v>
      </c>
      <c r="F250" s="201">
        <v>98</v>
      </c>
      <c r="G250" s="102" t="s">
        <v>113</v>
      </c>
      <c r="H250" s="139">
        <v>40</v>
      </c>
      <c r="I250" s="103"/>
      <c r="J250" s="15"/>
      <c r="K250" s="15"/>
      <c r="L250" s="157">
        <v>71</v>
      </c>
      <c r="M250" s="15"/>
      <c r="N250" s="116">
        <v>21215</v>
      </c>
      <c r="O250" s="191">
        <v>1958</v>
      </c>
      <c r="P250" s="36">
        <f t="shared" si="35"/>
        <v>109.04533324762018</v>
      </c>
      <c r="Q250" s="183">
        <v>2.1333333333333333E-2</v>
      </c>
      <c r="R250" s="245">
        <f t="shared" si="36"/>
        <v>77.224479560530753</v>
      </c>
      <c r="S250" s="409">
        <f t="shared" si="37"/>
        <v>186.26981280815093</v>
      </c>
      <c r="T250" s="395" t="str">
        <f t="shared" si="42"/>
        <v>+</v>
      </c>
      <c r="U250" s="246">
        <f t="shared" si="43"/>
        <v>3.5243055555555548E-3</v>
      </c>
      <c r="V250" s="104">
        <f t="shared" si="38"/>
        <v>24391</v>
      </c>
      <c r="W250" s="275" t="str">
        <f t="shared" si="39"/>
        <v>D</v>
      </c>
      <c r="X250" s="283">
        <v>1.7809027777777778E-2</v>
      </c>
      <c r="Y250" s="64"/>
    </row>
    <row r="251" spans="1:25" ht="15" customHeight="1" x14ac:dyDescent="0.2">
      <c r="A251" s="1"/>
      <c r="B251" s="291">
        <v>242</v>
      </c>
      <c r="C251" s="291">
        <v>243</v>
      </c>
      <c r="D251" s="228">
        <v>250</v>
      </c>
      <c r="E251" s="202">
        <v>247</v>
      </c>
      <c r="F251" s="201">
        <v>264</v>
      </c>
      <c r="G251" s="122" t="s">
        <v>278</v>
      </c>
      <c r="H251" s="139">
        <v>24</v>
      </c>
      <c r="I251" s="177"/>
      <c r="J251" s="171"/>
      <c r="K251" s="171"/>
      <c r="L251" s="15">
        <v>72</v>
      </c>
      <c r="M251" s="171"/>
      <c r="N251" s="116">
        <v>20959</v>
      </c>
      <c r="O251" s="87">
        <v>1957</v>
      </c>
      <c r="P251" s="36">
        <f t="shared" si="35"/>
        <v>110.18983758575274</v>
      </c>
      <c r="Q251" s="183">
        <v>2.1535879629629631E-2</v>
      </c>
      <c r="R251" s="245">
        <f t="shared" si="36"/>
        <v>76.058804860177702</v>
      </c>
      <c r="S251" s="409">
        <f t="shared" si="37"/>
        <v>186.24864244593044</v>
      </c>
      <c r="T251" s="395" t="str">
        <f t="shared" si="42"/>
        <v>+</v>
      </c>
      <c r="U251" s="246">
        <f t="shared" si="43"/>
        <v>9.6180555555555602E-4</v>
      </c>
      <c r="V251" s="104">
        <f t="shared" si="38"/>
        <v>24647</v>
      </c>
      <c r="W251" s="275" t="str">
        <f t="shared" si="39"/>
        <v>D</v>
      </c>
      <c r="X251" s="283">
        <v>2.0574074074074074E-2</v>
      </c>
      <c r="Y251" s="64"/>
    </row>
    <row r="252" spans="1:25" ht="15" customHeight="1" x14ac:dyDescent="0.2">
      <c r="A252" s="1"/>
      <c r="B252" s="291"/>
      <c r="C252" s="291"/>
      <c r="D252" s="228">
        <v>88</v>
      </c>
      <c r="E252" s="202">
        <v>248</v>
      </c>
      <c r="F252" s="201">
        <v>319</v>
      </c>
      <c r="G252" s="102" t="s">
        <v>211</v>
      </c>
      <c r="H252" s="139">
        <v>21</v>
      </c>
      <c r="I252" s="92"/>
      <c r="J252" s="16">
        <v>43</v>
      </c>
      <c r="K252" s="75"/>
      <c r="L252" s="75"/>
      <c r="M252" s="75"/>
      <c r="N252" s="116">
        <v>30799</v>
      </c>
      <c r="O252" s="199">
        <v>1984</v>
      </c>
      <c r="P252" s="36">
        <f t="shared" si="35"/>
        <v>66.197952088783239</v>
      </c>
      <c r="Q252" s="183">
        <v>1.3954861111111111E-2</v>
      </c>
      <c r="R252" s="245">
        <f t="shared" si="36"/>
        <v>119.68834364481984</v>
      </c>
      <c r="S252" s="409">
        <f t="shared" si="37"/>
        <v>185.88629573360308</v>
      </c>
      <c r="T252" s="395" t="str">
        <f t="shared" si="42"/>
        <v>-</v>
      </c>
      <c r="U252" s="246">
        <f t="shared" si="43"/>
        <v>1.1666666666666665E-3</v>
      </c>
      <c r="V252" s="104">
        <f t="shared" si="38"/>
        <v>14807</v>
      </c>
      <c r="W252" s="275" t="str">
        <f t="shared" si="39"/>
        <v>B</v>
      </c>
      <c r="X252" s="283">
        <v>1.5121527777777777E-2</v>
      </c>
      <c r="Y252" s="64"/>
    </row>
    <row r="253" spans="1:25" ht="15" customHeight="1" x14ac:dyDescent="0.2">
      <c r="A253" s="1"/>
      <c r="B253" s="291">
        <v>98</v>
      </c>
      <c r="C253" s="291">
        <v>223</v>
      </c>
      <c r="D253" s="228">
        <v>153</v>
      </c>
      <c r="E253" s="202">
        <v>249</v>
      </c>
      <c r="F253" s="201">
        <v>266</v>
      </c>
      <c r="G253" s="122" t="s">
        <v>282</v>
      </c>
      <c r="H253" s="139">
        <v>24</v>
      </c>
      <c r="I253" s="124"/>
      <c r="J253" s="16">
        <v>60</v>
      </c>
      <c r="K253" s="171"/>
      <c r="L253" s="171"/>
      <c r="M253" s="171"/>
      <c r="N253" s="116">
        <v>28183</v>
      </c>
      <c r="O253" s="244">
        <v>1977</v>
      </c>
      <c r="P253" s="36">
        <f t="shared" si="35"/>
        <v>77.893355794075134</v>
      </c>
      <c r="Q253" s="183">
        <v>1.6265046296296295E-2</v>
      </c>
      <c r="R253" s="245">
        <f t="shared" si="36"/>
        <v>106.39299106250752</v>
      </c>
      <c r="S253" s="409">
        <f t="shared" si="37"/>
        <v>184.28634685658267</v>
      </c>
      <c r="T253" s="395" t="str">
        <f t="shared" si="42"/>
        <v>+</v>
      </c>
      <c r="U253" s="246">
        <f t="shared" si="43"/>
        <v>1.9305555555555552E-3</v>
      </c>
      <c r="V253" s="104">
        <f t="shared" si="38"/>
        <v>17423</v>
      </c>
      <c r="W253" s="275" t="str">
        <f t="shared" si="39"/>
        <v>B</v>
      </c>
      <c r="X253" s="283">
        <v>1.433449074074074E-2</v>
      </c>
      <c r="Y253" s="64"/>
    </row>
    <row r="254" spans="1:25" ht="15" customHeight="1" x14ac:dyDescent="0.2">
      <c r="A254" s="1"/>
      <c r="B254" s="291">
        <v>271</v>
      </c>
      <c r="C254" s="291">
        <v>248</v>
      </c>
      <c r="D254" s="228">
        <v>277</v>
      </c>
      <c r="E254" s="202">
        <v>250</v>
      </c>
      <c r="F254" s="201">
        <v>45</v>
      </c>
      <c r="G254" s="102" t="s">
        <v>49</v>
      </c>
      <c r="H254" s="139">
        <v>46</v>
      </c>
      <c r="I254" s="330"/>
      <c r="J254" s="15"/>
      <c r="K254" s="15"/>
      <c r="L254" s="15"/>
      <c r="M254" s="15">
        <v>59</v>
      </c>
      <c r="N254" s="116">
        <v>18236</v>
      </c>
      <c r="O254" s="180">
        <v>1949</v>
      </c>
      <c r="P254" s="36">
        <f t="shared" si="35"/>
        <v>122.36360833862345</v>
      </c>
      <c r="Q254" s="183">
        <v>2.3997685185185181E-2</v>
      </c>
      <c r="R254" s="245">
        <f t="shared" si="36"/>
        <v>61.890861502172584</v>
      </c>
      <c r="S254" s="409">
        <f t="shared" si="37"/>
        <v>184.25446984079605</v>
      </c>
      <c r="T254" s="395" t="str">
        <f t="shared" si="42"/>
        <v>+</v>
      </c>
      <c r="U254" s="246">
        <f t="shared" si="43"/>
        <v>1.001157407407402E-3</v>
      </c>
      <c r="V254" s="104">
        <f t="shared" si="38"/>
        <v>27370</v>
      </c>
      <c r="W254" s="275" t="str">
        <f t="shared" si="39"/>
        <v>E</v>
      </c>
      <c r="X254" s="283">
        <v>2.2996527777777779E-2</v>
      </c>
      <c r="Y254" s="64"/>
    </row>
    <row r="255" spans="1:25" ht="15" customHeight="1" x14ac:dyDescent="0.2">
      <c r="A255" s="1"/>
      <c r="B255" s="291">
        <v>125</v>
      </c>
      <c r="C255" s="291">
        <v>270</v>
      </c>
      <c r="D255" s="228">
        <v>126</v>
      </c>
      <c r="E255" s="202">
        <v>251</v>
      </c>
      <c r="F255" s="201">
        <v>260</v>
      </c>
      <c r="G255" s="122" t="s">
        <v>273</v>
      </c>
      <c r="H255" s="139">
        <v>25</v>
      </c>
      <c r="I255" s="124"/>
      <c r="J255" s="16">
        <v>57</v>
      </c>
      <c r="K255" s="171"/>
      <c r="L255" s="171"/>
      <c r="M255" s="171"/>
      <c r="N255" s="116">
        <v>29768</v>
      </c>
      <c r="O255" s="244">
        <v>1981</v>
      </c>
      <c r="P255" s="36">
        <f t="shared" si="35"/>
        <v>70.807264481809213</v>
      </c>
      <c r="Q255" s="183">
        <v>1.5075231481481481E-2</v>
      </c>
      <c r="R255" s="245">
        <f t="shared" si="36"/>
        <v>113.24049730229562</v>
      </c>
      <c r="S255" s="409">
        <f t="shared" si="37"/>
        <v>184.04776178410484</v>
      </c>
      <c r="T255" s="395" t="str">
        <f t="shared" si="42"/>
        <v>-</v>
      </c>
      <c r="U255" s="246">
        <f t="shared" si="43"/>
        <v>4.5486111111111248E-4</v>
      </c>
      <c r="V255" s="104">
        <f t="shared" si="38"/>
        <v>15838</v>
      </c>
      <c r="W255" s="275" t="str">
        <f t="shared" si="39"/>
        <v>B</v>
      </c>
      <c r="X255" s="283">
        <v>1.5530092592592594E-2</v>
      </c>
      <c r="Y255" s="64"/>
    </row>
    <row r="256" spans="1:25" ht="15" customHeight="1" x14ac:dyDescent="0.2">
      <c r="A256" s="1"/>
      <c r="B256" s="291">
        <v>258</v>
      </c>
      <c r="C256" s="291">
        <v>265</v>
      </c>
      <c r="D256" s="228">
        <v>253</v>
      </c>
      <c r="E256" s="202">
        <v>252</v>
      </c>
      <c r="F256" s="201">
        <v>99</v>
      </c>
      <c r="G256" s="102" t="s">
        <v>114</v>
      </c>
      <c r="H256" s="139">
        <v>40</v>
      </c>
      <c r="I256" s="330"/>
      <c r="J256" s="15"/>
      <c r="K256" s="15"/>
      <c r="L256" s="157">
        <v>73</v>
      </c>
      <c r="M256" s="15"/>
      <c r="N256" s="116">
        <v>21240</v>
      </c>
      <c r="O256" s="191">
        <v>1958</v>
      </c>
      <c r="P256" s="36">
        <f t="shared" si="35"/>
        <v>108.93356524584942</v>
      </c>
      <c r="Q256" s="183">
        <v>2.1715277777777778E-2</v>
      </c>
      <c r="R256" s="245">
        <f t="shared" si="36"/>
        <v>75.026350125579299</v>
      </c>
      <c r="S256" s="409">
        <f t="shared" si="37"/>
        <v>183.95991537142874</v>
      </c>
      <c r="T256" s="395" t="str">
        <f t="shared" si="42"/>
        <v>+</v>
      </c>
      <c r="U256" s="246">
        <f t="shared" si="43"/>
        <v>2.6620370370367824E-5</v>
      </c>
      <c r="V256" s="104">
        <f t="shared" si="38"/>
        <v>24366</v>
      </c>
      <c r="W256" s="275" t="str">
        <f t="shared" si="39"/>
        <v>D</v>
      </c>
      <c r="X256" s="283">
        <v>2.168865740740741E-2</v>
      </c>
      <c r="Y256" s="64"/>
    </row>
    <row r="257" spans="1:25" ht="15" customHeight="1" x14ac:dyDescent="0.2">
      <c r="A257" s="1"/>
      <c r="B257" s="291">
        <v>100</v>
      </c>
      <c r="C257" s="291">
        <v>258</v>
      </c>
      <c r="D257" s="228">
        <v>122</v>
      </c>
      <c r="E257" s="202">
        <v>253</v>
      </c>
      <c r="F257" s="201">
        <v>298</v>
      </c>
      <c r="G257" s="122" t="s">
        <v>319</v>
      </c>
      <c r="H257" s="139">
        <v>22</v>
      </c>
      <c r="I257" s="124"/>
      <c r="J257" s="16">
        <v>56</v>
      </c>
      <c r="K257" s="171"/>
      <c r="L257" s="171"/>
      <c r="M257" s="171"/>
      <c r="N257" s="116">
        <v>29915</v>
      </c>
      <c r="O257" s="244">
        <v>1981</v>
      </c>
      <c r="P257" s="36">
        <f t="shared" si="35"/>
        <v>70.150068631397161</v>
      </c>
      <c r="Q257" s="183">
        <v>1.4976851851851852E-2</v>
      </c>
      <c r="R257" s="245">
        <f t="shared" si="36"/>
        <v>113.80668215675281</v>
      </c>
      <c r="S257" s="409">
        <f t="shared" si="37"/>
        <v>183.95675078814998</v>
      </c>
      <c r="T257" s="395" t="str">
        <f t="shared" si="42"/>
        <v>+</v>
      </c>
      <c r="U257" s="246">
        <f t="shared" si="43"/>
        <v>5.0231481481481481E-4</v>
      </c>
      <c r="V257" s="104">
        <f t="shared" si="38"/>
        <v>15691</v>
      </c>
      <c r="W257" s="275" t="str">
        <f t="shared" si="39"/>
        <v>B</v>
      </c>
      <c r="X257" s="283">
        <v>1.4474537037037037E-2</v>
      </c>
      <c r="Y257" s="64"/>
    </row>
    <row r="258" spans="1:25" ht="15" customHeight="1" x14ac:dyDescent="0.2">
      <c r="A258" s="1"/>
      <c r="B258" s="291"/>
      <c r="C258" s="291"/>
      <c r="D258" s="228">
        <v>133</v>
      </c>
      <c r="E258" s="202">
        <v>254</v>
      </c>
      <c r="F258" s="201">
        <v>317</v>
      </c>
      <c r="G258" s="102" t="s">
        <v>349</v>
      </c>
      <c r="H258" s="139">
        <v>21</v>
      </c>
      <c r="I258" s="92"/>
      <c r="J258" s="16">
        <v>58</v>
      </c>
      <c r="K258" s="75"/>
      <c r="L258" s="75"/>
      <c r="M258" s="75"/>
      <c r="N258" s="116">
        <v>29520</v>
      </c>
      <c r="O258" s="199">
        <v>1980</v>
      </c>
      <c r="P258" s="36">
        <f t="shared" si="35"/>
        <v>71.916003059375115</v>
      </c>
      <c r="Q258" s="183">
        <v>1.5302083333333334E-2</v>
      </c>
      <c r="R258" s="245">
        <f t="shared" si="36"/>
        <v>111.93494163790022</v>
      </c>
      <c r="S258" s="409">
        <f t="shared" si="37"/>
        <v>183.85094469727534</v>
      </c>
      <c r="T258" s="395" t="str">
        <f t="shared" si="42"/>
        <v>+</v>
      </c>
      <c r="U258" s="246">
        <f t="shared" si="43"/>
        <v>7.7546296296297779E-5</v>
      </c>
      <c r="V258" s="104">
        <f t="shared" si="38"/>
        <v>16086</v>
      </c>
      <c r="W258" s="275" t="str">
        <f t="shared" si="39"/>
        <v>B</v>
      </c>
      <c r="X258" s="283">
        <v>1.5224537037037036E-2</v>
      </c>
      <c r="Y258" s="64"/>
    </row>
    <row r="259" spans="1:25" ht="15" customHeight="1" x14ac:dyDescent="0.2">
      <c r="A259" s="1"/>
      <c r="B259" s="291">
        <v>63</v>
      </c>
      <c r="C259" s="291">
        <v>245</v>
      </c>
      <c r="D259" s="228">
        <v>97</v>
      </c>
      <c r="E259" s="202">
        <v>255</v>
      </c>
      <c r="F259" s="201">
        <v>302</v>
      </c>
      <c r="G259" s="122" t="s">
        <v>323</v>
      </c>
      <c r="H259" s="139">
        <v>22</v>
      </c>
      <c r="I259" s="124"/>
      <c r="J259" s="16">
        <v>47</v>
      </c>
      <c r="K259" s="171"/>
      <c r="L259" s="171"/>
      <c r="M259" s="171"/>
      <c r="N259" s="116">
        <v>30960</v>
      </c>
      <c r="O259" s="244">
        <v>1984</v>
      </c>
      <c r="P259" s="36">
        <f t="shared" si="35"/>
        <v>65.478166157379576</v>
      </c>
      <c r="Q259" s="183">
        <v>1.4197916666666666E-2</v>
      </c>
      <c r="R259" s="245">
        <f t="shared" si="36"/>
        <v>118.2895340043962</v>
      </c>
      <c r="S259" s="409">
        <f t="shared" si="37"/>
        <v>183.76770016177579</v>
      </c>
      <c r="T259" s="395" t="str">
        <f t="shared" si="42"/>
        <v>+</v>
      </c>
      <c r="U259" s="246">
        <f t="shared" si="43"/>
        <v>1.1793981481481482E-3</v>
      </c>
      <c r="V259" s="104">
        <f t="shared" si="38"/>
        <v>14646</v>
      </c>
      <c r="W259" s="275" t="str">
        <f t="shared" si="39"/>
        <v>B</v>
      </c>
      <c r="X259" s="283">
        <v>1.3018518518518518E-2</v>
      </c>
      <c r="Y259" s="64"/>
    </row>
    <row r="260" spans="1:25" ht="15" customHeight="1" x14ac:dyDescent="0.2">
      <c r="A260" s="1"/>
      <c r="B260" s="291">
        <v>289</v>
      </c>
      <c r="C260" s="291">
        <v>222</v>
      </c>
      <c r="D260" s="228">
        <v>293</v>
      </c>
      <c r="E260" s="202">
        <v>256</v>
      </c>
      <c r="F260" s="201">
        <v>18</v>
      </c>
      <c r="G260" s="102" t="s">
        <v>34</v>
      </c>
      <c r="H260" s="139">
        <v>51</v>
      </c>
      <c r="I260" s="91"/>
      <c r="J260" s="84"/>
      <c r="K260" s="84"/>
      <c r="L260" s="84"/>
      <c r="M260" s="15">
        <v>69</v>
      </c>
      <c r="N260" s="116">
        <v>13786</v>
      </c>
      <c r="O260" s="180">
        <v>1937</v>
      </c>
      <c r="P260" s="36">
        <f t="shared" si="35"/>
        <v>142.258312653818</v>
      </c>
      <c r="Q260" s="183">
        <v>2.7745370370370368E-2</v>
      </c>
      <c r="R260" s="245">
        <f t="shared" si="36"/>
        <v>40.322549046497556</v>
      </c>
      <c r="S260" s="409">
        <f t="shared" si="37"/>
        <v>182.58086170031555</v>
      </c>
      <c r="T260" s="395" t="str">
        <f t="shared" si="42"/>
        <v>+</v>
      </c>
      <c r="U260" s="246">
        <f t="shared" si="43"/>
        <v>2.3067129629629618E-3</v>
      </c>
      <c r="V260" s="104">
        <f t="shared" si="38"/>
        <v>31820</v>
      </c>
      <c r="W260" s="275" t="str">
        <f t="shared" si="39"/>
        <v>E</v>
      </c>
      <c r="X260" s="283">
        <v>2.5438657407407406E-2</v>
      </c>
      <c r="Y260" s="64"/>
    </row>
    <row r="261" spans="1:25" ht="15" customHeight="1" x14ac:dyDescent="0.2">
      <c r="A261" s="1"/>
      <c r="B261" s="291">
        <v>180</v>
      </c>
      <c r="C261" s="291">
        <v>275</v>
      </c>
      <c r="D261" s="228">
        <v>166</v>
      </c>
      <c r="E261" s="202">
        <v>257</v>
      </c>
      <c r="F261" s="201">
        <v>192</v>
      </c>
      <c r="G261" s="123" t="s">
        <v>176</v>
      </c>
      <c r="H261" s="139">
        <v>31</v>
      </c>
      <c r="I261" s="126"/>
      <c r="J261" s="16">
        <v>62</v>
      </c>
      <c r="K261" s="68"/>
      <c r="L261" s="68"/>
      <c r="M261" s="68"/>
      <c r="N261" s="116">
        <v>27833</v>
      </c>
      <c r="O261" s="198">
        <v>1976</v>
      </c>
      <c r="P261" s="36">
        <f t="shared" ref="P261:P310" si="44">V261/V$313*100</f>
        <v>79.458107818865713</v>
      </c>
      <c r="Q261" s="183">
        <v>1.6944444444444443E-2</v>
      </c>
      <c r="R261" s="245">
        <f t="shared" ref="R261:R324" si="45">200-Q261/Q$313*100</f>
        <v>102.48298506760906</v>
      </c>
      <c r="S261" s="409">
        <f t="shared" ref="S261:S324" si="46">P261+R261</f>
        <v>181.94109288647479</v>
      </c>
      <c r="T261" s="395" t="str">
        <f t="shared" si="42"/>
        <v>-</v>
      </c>
      <c r="U261" s="246">
        <f t="shared" si="43"/>
        <v>5.486111111111143E-4</v>
      </c>
      <c r="V261" s="104">
        <f t="shared" ref="V261:V310" si="47">G$3-N261</f>
        <v>17773</v>
      </c>
      <c r="W261" s="275" t="str">
        <f t="shared" ref="W261:W310" si="48">IF(O261&lt;=1954,"E",IF(O261&lt;=1964,"D",IF(O261&lt;=1974,"C",IF(O261&lt;=1984,"B","A"))))</f>
        <v>B</v>
      </c>
      <c r="X261" s="283">
        <v>1.7493055555555557E-2</v>
      </c>
      <c r="Y261" s="64"/>
    </row>
    <row r="262" spans="1:25" ht="15" customHeight="1" x14ac:dyDescent="0.2">
      <c r="A262" s="1"/>
      <c r="B262" s="291"/>
      <c r="C262" s="291"/>
      <c r="D262" s="228">
        <v>203</v>
      </c>
      <c r="E262" s="202">
        <v>258</v>
      </c>
      <c r="F262" s="201">
        <v>309</v>
      </c>
      <c r="G262" s="102" t="s">
        <v>333</v>
      </c>
      <c r="H262" s="139">
        <v>21</v>
      </c>
      <c r="I262" s="92"/>
      <c r="J262" s="75"/>
      <c r="K262" s="87">
        <v>59</v>
      </c>
      <c r="L262" s="75"/>
      <c r="M262" s="75"/>
      <c r="N262" s="116">
        <v>26046</v>
      </c>
      <c r="O262" s="199">
        <v>1971</v>
      </c>
      <c r="P262" s="36">
        <f t="shared" si="44"/>
        <v>87.447284585439334</v>
      </c>
      <c r="Q262" s="183">
        <v>1.8427083333333334E-2</v>
      </c>
      <c r="R262" s="245">
        <f t="shared" si="45"/>
        <v>93.950246261024844</v>
      </c>
      <c r="S262" s="409">
        <f t="shared" si="46"/>
        <v>181.39753084646418</v>
      </c>
      <c r="T262" s="395"/>
      <c r="U262" s="246"/>
      <c r="V262" s="104">
        <f t="shared" si="47"/>
        <v>19560</v>
      </c>
      <c r="W262" s="275" t="str">
        <f t="shared" si="48"/>
        <v>C</v>
      </c>
      <c r="X262" s="283"/>
      <c r="Y262" s="64"/>
    </row>
    <row r="263" spans="1:25" ht="15" customHeight="1" x14ac:dyDescent="0.2">
      <c r="A263" s="1"/>
      <c r="B263" s="291">
        <v>260</v>
      </c>
      <c r="C263" s="291">
        <v>253</v>
      </c>
      <c r="D263" s="228">
        <v>271</v>
      </c>
      <c r="E263" s="202">
        <v>259</v>
      </c>
      <c r="F263" s="201">
        <v>223</v>
      </c>
      <c r="G263" s="122" t="s">
        <v>248</v>
      </c>
      <c r="H263" s="139">
        <v>27</v>
      </c>
      <c r="I263" s="141"/>
      <c r="J263" s="87"/>
      <c r="K263" s="87"/>
      <c r="L263" s="15"/>
      <c r="M263" s="75">
        <v>56</v>
      </c>
      <c r="N263" s="116">
        <v>19849</v>
      </c>
      <c r="O263" s="188">
        <v>1954</v>
      </c>
      <c r="P263" s="36">
        <f t="shared" si="44"/>
        <v>115.15233686437429</v>
      </c>
      <c r="Q263" s="183">
        <v>2.3256944444444445E-2</v>
      </c>
      <c r="R263" s="245">
        <f t="shared" si="45"/>
        <v>66.153900406320787</v>
      </c>
      <c r="S263" s="409">
        <f t="shared" si="46"/>
        <v>181.30623727069508</v>
      </c>
      <c r="T263" s="395" t="str">
        <f>IF(X263&lt;Q263,"+","-")</f>
        <v>+</v>
      </c>
      <c r="U263" s="246">
        <f>IF(X263&gt;Q263,X263-Q263,Q263-X263)</f>
        <v>1.3217592592592621E-3</v>
      </c>
      <c r="V263" s="104">
        <f t="shared" si="47"/>
        <v>25757</v>
      </c>
      <c r="W263" s="275" t="str">
        <f t="shared" si="48"/>
        <v>E</v>
      </c>
      <c r="X263" s="283">
        <v>2.1935185185185183E-2</v>
      </c>
      <c r="Y263" s="64"/>
    </row>
    <row r="264" spans="1:25" ht="15" customHeight="1" x14ac:dyDescent="0.2">
      <c r="A264" s="1"/>
      <c r="B264" s="291">
        <v>283</v>
      </c>
      <c r="C264" s="291">
        <v>220</v>
      </c>
      <c r="D264" s="228">
        <v>290</v>
      </c>
      <c r="E264" s="202">
        <v>260</v>
      </c>
      <c r="F264" s="201">
        <v>68</v>
      </c>
      <c r="G264" s="102" t="s">
        <v>83</v>
      </c>
      <c r="H264" s="139">
        <v>42</v>
      </c>
      <c r="I264" s="103"/>
      <c r="J264" s="15"/>
      <c r="K264" s="15"/>
      <c r="L264" s="15"/>
      <c r="M264" s="15">
        <v>67</v>
      </c>
      <c r="N264" s="116">
        <v>15711</v>
      </c>
      <c r="O264" s="191">
        <v>1943</v>
      </c>
      <c r="P264" s="36">
        <f t="shared" si="44"/>
        <v>133.6521765174698</v>
      </c>
      <c r="Q264" s="183">
        <v>2.6655092592592591E-2</v>
      </c>
      <c r="R264" s="245">
        <f t="shared" si="45"/>
        <v>46.597209433540741</v>
      </c>
      <c r="S264" s="409">
        <f t="shared" si="46"/>
        <v>180.24938595101054</v>
      </c>
      <c r="T264" s="395" t="str">
        <f>IF(X264&lt;Q264,"+","-")</f>
        <v>+</v>
      </c>
      <c r="U264" s="246">
        <f>IF(X264&gt;Q264,X264-Q264,Q264-X264)</f>
        <v>2.7476851851851829E-3</v>
      </c>
      <c r="V264" s="104">
        <f t="shared" si="47"/>
        <v>29895</v>
      </c>
      <c r="W264" s="275" t="str">
        <f t="shared" si="48"/>
        <v>E</v>
      </c>
      <c r="X264" s="283">
        <v>2.3907407407407408E-2</v>
      </c>
      <c r="Y264" s="64"/>
    </row>
    <row r="265" spans="1:25" ht="15" customHeight="1" x14ac:dyDescent="0.2">
      <c r="A265" s="1"/>
      <c r="B265" s="291">
        <v>216</v>
      </c>
      <c r="C265" s="291">
        <v>262</v>
      </c>
      <c r="D265" s="228">
        <v>228</v>
      </c>
      <c r="E265" s="202">
        <v>261</v>
      </c>
      <c r="F265" s="201">
        <v>122</v>
      </c>
      <c r="G265" s="102" t="s">
        <v>132</v>
      </c>
      <c r="H265" s="139">
        <v>38</v>
      </c>
      <c r="I265" s="103"/>
      <c r="J265" s="16"/>
      <c r="K265" s="143">
        <v>64</v>
      </c>
      <c r="L265" s="15"/>
      <c r="M265" s="15"/>
      <c r="N265" s="116">
        <v>24911</v>
      </c>
      <c r="O265" s="191">
        <v>1968</v>
      </c>
      <c r="P265" s="36">
        <f t="shared" si="44"/>
        <v>92.521551865831654</v>
      </c>
      <c r="Q265" s="183">
        <v>1.9662037037037037E-2</v>
      </c>
      <c r="R265" s="245">
        <f t="shared" si="45"/>
        <v>86.842961088015215</v>
      </c>
      <c r="S265" s="409">
        <f t="shared" si="46"/>
        <v>179.36451295384688</v>
      </c>
      <c r="T265" s="395" t="str">
        <f>IF(X265&lt;Q265,"+","-")</f>
        <v>+</v>
      </c>
      <c r="U265" s="246">
        <f>IF(X265&gt;Q265,X265-Q265,Q265-X265)</f>
        <v>1.02199074074074E-3</v>
      </c>
      <c r="V265" s="104">
        <f t="shared" si="47"/>
        <v>20695</v>
      </c>
      <c r="W265" s="275" t="str">
        <f t="shared" si="48"/>
        <v>C</v>
      </c>
      <c r="X265" s="283">
        <v>1.8640046296296297E-2</v>
      </c>
      <c r="Y265" s="64"/>
    </row>
    <row r="266" spans="1:25" ht="15" customHeight="1" x14ac:dyDescent="0.2">
      <c r="A266" s="1"/>
      <c r="B266" s="291">
        <v>131</v>
      </c>
      <c r="C266" s="291">
        <v>254</v>
      </c>
      <c r="D266" s="228">
        <v>170</v>
      </c>
      <c r="E266" s="202">
        <v>262</v>
      </c>
      <c r="F266" s="201">
        <v>255</v>
      </c>
      <c r="G266" s="122" t="s">
        <v>276</v>
      </c>
      <c r="H266" s="139">
        <v>25</v>
      </c>
      <c r="I266" s="177"/>
      <c r="J266" s="16">
        <v>63</v>
      </c>
      <c r="K266" s="171"/>
      <c r="L266" s="171"/>
      <c r="M266" s="171"/>
      <c r="N266" s="116">
        <v>28112</v>
      </c>
      <c r="O266" s="244">
        <v>1976</v>
      </c>
      <c r="P266" s="36">
        <f t="shared" si="44"/>
        <v>78.210776919104077</v>
      </c>
      <c r="Q266" s="183">
        <v>1.7210648148148149E-2</v>
      </c>
      <c r="R266" s="245">
        <f t="shared" si="45"/>
        <v>100.95095546143078</v>
      </c>
      <c r="S266" s="409">
        <f t="shared" si="46"/>
        <v>179.16173238053486</v>
      </c>
      <c r="T266" s="395" t="str">
        <f>IF(X266&lt;Q266,"+","-")</f>
        <v>+</v>
      </c>
      <c r="U266" s="246">
        <f>IF(X266&gt;Q266,X266-Q266,Q266-X266)</f>
        <v>1.5752314814814795E-3</v>
      </c>
      <c r="V266" s="104">
        <f t="shared" si="47"/>
        <v>17494</v>
      </c>
      <c r="W266" s="275" t="str">
        <f t="shared" si="48"/>
        <v>B</v>
      </c>
      <c r="X266" s="283">
        <v>1.5635416666666669E-2</v>
      </c>
      <c r="Y266" s="64"/>
    </row>
    <row r="267" spans="1:25" ht="15" customHeight="1" x14ac:dyDescent="0.2">
      <c r="A267" s="1"/>
      <c r="B267" s="291">
        <v>285</v>
      </c>
      <c r="C267" s="291">
        <v>284</v>
      </c>
      <c r="D267" s="228">
        <v>259</v>
      </c>
      <c r="E267" s="202">
        <v>263</v>
      </c>
      <c r="F267" s="201">
        <v>58</v>
      </c>
      <c r="G267" s="102" t="s">
        <v>72</v>
      </c>
      <c r="H267" s="139">
        <v>44</v>
      </c>
      <c r="I267" s="92"/>
      <c r="J267" s="75"/>
      <c r="K267" s="142"/>
      <c r="L267" s="157">
        <v>75</v>
      </c>
      <c r="M267" s="75"/>
      <c r="N267" s="116">
        <v>21805</v>
      </c>
      <c r="O267" s="180">
        <v>1959</v>
      </c>
      <c r="P267" s="36">
        <f t="shared" si="44"/>
        <v>106.40760840583035</v>
      </c>
      <c r="Q267" s="183">
        <v>2.2111111111111109E-2</v>
      </c>
      <c r="R267" s="245">
        <f t="shared" si="45"/>
        <v>72.748288711175107</v>
      </c>
      <c r="S267" s="409">
        <f t="shared" si="46"/>
        <v>179.15589711700545</v>
      </c>
      <c r="T267" s="395" t="str">
        <f>IF(X267&lt;Q267,"+","-")</f>
        <v>-</v>
      </c>
      <c r="U267" s="246">
        <f>IF(X267&gt;Q267,X267-Q267,Q267-X267)</f>
        <v>1.9039351851851856E-3</v>
      </c>
      <c r="V267" s="104">
        <f t="shared" si="47"/>
        <v>23801</v>
      </c>
      <c r="W267" s="275" t="str">
        <f t="shared" si="48"/>
        <v>D</v>
      </c>
      <c r="X267" s="283">
        <v>2.4015046296296295E-2</v>
      </c>
      <c r="Y267" s="64"/>
    </row>
    <row r="268" spans="1:25" ht="15" customHeight="1" x14ac:dyDescent="0.2">
      <c r="A268" s="1"/>
      <c r="B268" s="291"/>
      <c r="C268" s="291"/>
      <c r="D268" s="228">
        <v>294</v>
      </c>
      <c r="E268" s="202">
        <v>264</v>
      </c>
      <c r="F268" s="201">
        <v>4</v>
      </c>
      <c r="G268" s="102" t="s">
        <v>22</v>
      </c>
      <c r="H268" s="139">
        <v>57</v>
      </c>
      <c r="I268" s="103"/>
      <c r="J268" s="15"/>
      <c r="K268" s="15"/>
      <c r="L268" s="15"/>
      <c r="M268" s="75">
        <v>70</v>
      </c>
      <c r="N268" s="116">
        <v>14356</v>
      </c>
      <c r="O268" s="180">
        <v>1939</v>
      </c>
      <c r="P268" s="36">
        <f t="shared" si="44"/>
        <v>139.71000221344474</v>
      </c>
      <c r="Q268" s="183">
        <v>2.7922453703703706E-2</v>
      </c>
      <c r="R268" s="245">
        <f t="shared" si="45"/>
        <v>39.303416308474596</v>
      </c>
      <c r="S268" s="409">
        <f t="shared" si="46"/>
        <v>179.01341852191933</v>
      </c>
      <c r="T268" s="395"/>
      <c r="U268" s="246"/>
      <c r="V268" s="104">
        <f t="shared" si="47"/>
        <v>31250</v>
      </c>
      <c r="W268" s="275" t="str">
        <f t="shared" si="48"/>
        <v>E</v>
      </c>
      <c r="X268" s="283"/>
      <c r="Y268" s="64"/>
    </row>
    <row r="269" spans="1:25" ht="15" customHeight="1" x14ac:dyDescent="0.2">
      <c r="A269" s="1"/>
      <c r="B269" s="291">
        <v>173</v>
      </c>
      <c r="C269" s="291">
        <v>267</v>
      </c>
      <c r="D269" s="228">
        <v>189</v>
      </c>
      <c r="E269" s="202">
        <v>265</v>
      </c>
      <c r="F269" s="201">
        <v>189</v>
      </c>
      <c r="G269" s="123" t="s">
        <v>174</v>
      </c>
      <c r="H269" s="139">
        <v>31</v>
      </c>
      <c r="I269" s="126"/>
      <c r="J269" s="16">
        <v>65</v>
      </c>
      <c r="K269" s="11"/>
      <c r="L269" s="68"/>
      <c r="M269" s="68"/>
      <c r="N269" s="116">
        <v>27396</v>
      </c>
      <c r="O269" s="198">
        <v>1975</v>
      </c>
      <c r="P269" s="36">
        <f t="shared" si="44"/>
        <v>81.41181248981853</v>
      </c>
      <c r="Q269" s="183">
        <v>1.7822916666666664E-2</v>
      </c>
      <c r="R269" s="245">
        <f t="shared" si="45"/>
        <v>97.427287367220771</v>
      </c>
      <c r="S269" s="409">
        <f t="shared" si="46"/>
        <v>178.83909985703929</v>
      </c>
      <c r="T269" s="395" t="str">
        <f t="shared" ref="T269:T298" si="49">IF(X269&lt;Q269,"+","-")</f>
        <v>+</v>
      </c>
      <c r="U269" s="246">
        <f t="shared" ref="U269:U298" si="50">IF(X269&gt;Q269,X269-Q269,Q269-X269)</f>
        <v>5.9606481481481316E-4</v>
      </c>
      <c r="V269" s="104">
        <f t="shared" si="47"/>
        <v>18210</v>
      </c>
      <c r="W269" s="275" t="str">
        <f t="shared" si="48"/>
        <v>B</v>
      </c>
      <c r="X269" s="283">
        <v>1.7226851851851851E-2</v>
      </c>
      <c r="Y269" s="64"/>
    </row>
    <row r="270" spans="1:25" ht="15" customHeight="1" x14ac:dyDescent="0.2">
      <c r="A270" s="1"/>
      <c r="B270" s="291">
        <v>266</v>
      </c>
      <c r="C270" s="291">
        <v>271</v>
      </c>
      <c r="D270" s="228">
        <v>270</v>
      </c>
      <c r="E270" s="202">
        <v>266</v>
      </c>
      <c r="F270" s="201">
        <v>96</v>
      </c>
      <c r="G270" s="102" t="s">
        <v>111</v>
      </c>
      <c r="H270" s="139">
        <v>40</v>
      </c>
      <c r="I270" s="103"/>
      <c r="J270" s="15"/>
      <c r="K270" s="16"/>
      <c r="L270" s="157">
        <v>77</v>
      </c>
      <c r="M270" s="15"/>
      <c r="N270" s="116">
        <v>20584</v>
      </c>
      <c r="O270" s="191">
        <v>1956</v>
      </c>
      <c r="P270" s="36">
        <f t="shared" si="44"/>
        <v>111.86635761231408</v>
      </c>
      <c r="Q270" s="183">
        <v>2.3225694444444445E-2</v>
      </c>
      <c r="R270" s="245">
        <f t="shared" si="45"/>
        <v>66.333747360089546</v>
      </c>
      <c r="S270" s="409">
        <f t="shared" si="46"/>
        <v>178.20010497240361</v>
      </c>
      <c r="T270" s="395" t="str">
        <f t="shared" si="49"/>
        <v>+</v>
      </c>
      <c r="U270" s="246">
        <f t="shared" si="50"/>
        <v>5.9027777777777637E-4</v>
      </c>
      <c r="V270" s="104">
        <f t="shared" si="47"/>
        <v>25022</v>
      </c>
      <c r="W270" s="275" t="str">
        <f t="shared" si="48"/>
        <v>D</v>
      </c>
      <c r="X270" s="283">
        <v>2.2635416666666668E-2</v>
      </c>
      <c r="Y270" s="64"/>
    </row>
    <row r="271" spans="1:25" ht="15" customHeight="1" x14ac:dyDescent="0.2">
      <c r="A271" s="1"/>
      <c r="B271" s="291">
        <v>176</v>
      </c>
      <c r="C271" s="291">
        <v>263</v>
      </c>
      <c r="D271" s="228">
        <v>206</v>
      </c>
      <c r="E271" s="202">
        <v>267</v>
      </c>
      <c r="F271" s="201">
        <v>289</v>
      </c>
      <c r="G271" s="122" t="s">
        <v>310</v>
      </c>
      <c r="H271" s="139">
        <v>22</v>
      </c>
      <c r="I271" s="124"/>
      <c r="J271" s="16"/>
      <c r="K271" s="143">
        <v>60</v>
      </c>
      <c r="L271" s="171"/>
      <c r="M271" s="171"/>
      <c r="N271" s="116">
        <v>26821</v>
      </c>
      <c r="O271" s="244">
        <v>1973</v>
      </c>
      <c r="P271" s="36">
        <f t="shared" si="44"/>
        <v>83.98247653054591</v>
      </c>
      <c r="Q271" s="183">
        <v>1.8487268518518517E-2</v>
      </c>
      <c r="R271" s="245">
        <f t="shared" si="45"/>
        <v>93.60387435006281</v>
      </c>
      <c r="S271" s="409">
        <f t="shared" si="46"/>
        <v>177.58635088060873</v>
      </c>
      <c r="T271" s="395" t="str">
        <f t="shared" si="49"/>
        <v>+</v>
      </c>
      <c r="U271" s="246">
        <f t="shared" si="50"/>
        <v>1.1631944444444459E-3</v>
      </c>
      <c r="V271" s="104">
        <f t="shared" si="47"/>
        <v>18785</v>
      </c>
      <c r="W271" s="275" t="str">
        <f t="shared" si="48"/>
        <v>C</v>
      </c>
      <c r="X271" s="283">
        <v>1.7324074074074072E-2</v>
      </c>
      <c r="Y271" s="64"/>
    </row>
    <row r="272" spans="1:25" ht="15" customHeight="1" x14ac:dyDescent="0.2">
      <c r="A272" s="1"/>
      <c r="B272" s="291">
        <v>241</v>
      </c>
      <c r="C272" s="291">
        <v>230</v>
      </c>
      <c r="D272" s="228">
        <v>273</v>
      </c>
      <c r="E272" s="202">
        <v>268</v>
      </c>
      <c r="F272" s="201">
        <v>31</v>
      </c>
      <c r="G272" s="102" t="s">
        <v>47</v>
      </c>
      <c r="H272" s="139">
        <v>49</v>
      </c>
      <c r="I272" s="103"/>
      <c r="J272" s="15"/>
      <c r="K272" s="15"/>
      <c r="L272" s="15">
        <v>78</v>
      </c>
      <c r="M272" s="15"/>
      <c r="N272" s="116">
        <v>20479</v>
      </c>
      <c r="O272" s="180">
        <v>1956</v>
      </c>
      <c r="P272" s="36">
        <f t="shared" si="44"/>
        <v>112.33578321975124</v>
      </c>
      <c r="Q272" s="183">
        <v>2.3469907407407408E-2</v>
      </c>
      <c r="R272" s="245">
        <f t="shared" si="45"/>
        <v>64.928276721378182</v>
      </c>
      <c r="S272" s="409">
        <f t="shared" si="46"/>
        <v>177.2640599411294</v>
      </c>
      <c r="T272" s="395" t="str">
        <f t="shared" si="49"/>
        <v>+</v>
      </c>
      <c r="U272" s="246">
        <f t="shared" si="50"/>
        <v>3.0648148148148154E-3</v>
      </c>
      <c r="V272" s="104">
        <f t="shared" si="47"/>
        <v>25127</v>
      </c>
      <c r="W272" s="275" t="str">
        <f t="shared" si="48"/>
        <v>D</v>
      </c>
      <c r="X272" s="283">
        <v>2.0405092592592593E-2</v>
      </c>
      <c r="Y272" s="64"/>
    </row>
    <row r="273" spans="1:25" ht="15" customHeight="1" x14ac:dyDescent="0.2">
      <c r="A273" s="1"/>
      <c r="B273" s="291"/>
      <c r="C273" s="291"/>
      <c r="D273" s="228">
        <v>225</v>
      </c>
      <c r="E273" s="202">
        <v>269</v>
      </c>
      <c r="F273" s="201">
        <v>308</v>
      </c>
      <c r="G273" s="102" t="s">
        <v>332</v>
      </c>
      <c r="H273" s="139">
        <v>21</v>
      </c>
      <c r="I273" s="92"/>
      <c r="J273" s="75"/>
      <c r="K273" s="87">
        <v>63</v>
      </c>
      <c r="L273" s="75"/>
      <c r="M273" s="75"/>
      <c r="N273" s="116">
        <v>25557</v>
      </c>
      <c r="O273" s="199">
        <v>1969</v>
      </c>
      <c r="P273" s="36">
        <f t="shared" si="44"/>
        <v>89.633466700075331</v>
      </c>
      <c r="Q273" s="183">
        <v>1.9554398148148151E-2</v>
      </c>
      <c r="R273" s="245">
        <f t="shared" si="45"/>
        <v>87.462433928774246</v>
      </c>
      <c r="S273" s="409">
        <f t="shared" si="46"/>
        <v>177.09590062884956</v>
      </c>
      <c r="T273" s="395" t="str">
        <f t="shared" si="49"/>
        <v>-</v>
      </c>
      <c r="U273" s="246">
        <f t="shared" si="50"/>
        <v>3.333333333333334E-3</v>
      </c>
      <c r="V273" s="104">
        <f t="shared" si="47"/>
        <v>20049</v>
      </c>
      <c r="W273" s="275" t="str">
        <f t="shared" si="48"/>
        <v>C</v>
      </c>
      <c r="X273" s="283">
        <v>2.2887731481481485E-2</v>
      </c>
      <c r="Y273" s="64"/>
    </row>
    <row r="274" spans="1:25" ht="15" customHeight="1" x14ac:dyDescent="0.2">
      <c r="A274" s="1"/>
      <c r="B274" s="291">
        <v>250</v>
      </c>
      <c r="C274" s="291">
        <v>219</v>
      </c>
      <c r="D274" s="228">
        <v>280</v>
      </c>
      <c r="E274" s="202">
        <v>270</v>
      </c>
      <c r="F274" s="201">
        <v>93</v>
      </c>
      <c r="G274" s="102" t="s">
        <v>107</v>
      </c>
      <c r="H274" s="139">
        <v>40</v>
      </c>
      <c r="I274" s="103"/>
      <c r="J274" s="15"/>
      <c r="K274" s="15"/>
      <c r="L274" s="15"/>
      <c r="M274" s="75">
        <v>60</v>
      </c>
      <c r="N274" s="116">
        <v>19256</v>
      </c>
      <c r="O274" s="191">
        <v>1952</v>
      </c>
      <c r="P274" s="36">
        <f t="shared" si="44"/>
        <v>117.80347386637662</v>
      </c>
      <c r="Q274" s="183">
        <v>2.4554398148148148E-2</v>
      </c>
      <c r="R274" s="245">
        <f t="shared" si="45"/>
        <v>58.686921325773653</v>
      </c>
      <c r="S274" s="409">
        <f t="shared" si="46"/>
        <v>176.49039519215029</v>
      </c>
      <c r="T274" s="395" t="str">
        <f t="shared" si="49"/>
        <v>+</v>
      </c>
      <c r="U274" s="246">
        <f t="shared" si="50"/>
        <v>3.3842592592592605E-3</v>
      </c>
      <c r="V274" s="104">
        <f t="shared" si="47"/>
        <v>26350</v>
      </c>
      <c r="W274" s="275" t="str">
        <f t="shared" si="48"/>
        <v>E</v>
      </c>
      <c r="X274" s="283">
        <v>2.1170138888888888E-2</v>
      </c>
      <c r="Y274" s="64"/>
    </row>
    <row r="275" spans="1:25" ht="15" customHeight="1" x14ac:dyDescent="0.2">
      <c r="A275" s="1"/>
      <c r="B275" s="291">
        <v>281</v>
      </c>
      <c r="C275" s="291">
        <v>282</v>
      </c>
      <c r="D275" s="228">
        <v>268</v>
      </c>
      <c r="E275" s="202">
        <v>271</v>
      </c>
      <c r="F275" s="201">
        <v>65</v>
      </c>
      <c r="G275" s="102" t="s">
        <v>81</v>
      </c>
      <c r="H275" s="139">
        <v>43</v>
      </c>
      <c r="I275" s="106"/>
      <c r="J275" s="16"/>
      <c r="K275" s="16"/>
      <c r="L275" s="15">
        <v>76</v>
      </c>
      <c r="M275" s="16"/>
      <c r="N275" s="116">
        <v>21223</v>
      </c>
      <c r="O275" s="180">
        <v>1958</v>
      </c>
      <c r="P275" s="36">
        <f t="shared" si="44"/>
        <v>109.00956748705354</v>
      </c>
      <c r="Q275" s="183">
        <v>2.3160879629629632E-2</v>
      </c>
      <c r="R275" s="245">
        <f t="shared" si="45"/>
        <v>66.706763264202493</v>
      </c>
      <c r="S275" s="409">
        <f t="shared" si="46"/>
        <v>175.71633075125604</v>
      </c>
      <c r="T275" s="395" t="str">
        <f t="shared" si="49"/>
        <v>-</v>
      </c>
      <c r="U275" s="246">
        <f t="shared" si="50"/>
        <v>5.4513888888888321E-4</v>
      </c>
      <c r="V275" s="104">
        <f t="shared" si="47"/>
        <v>24383</v>
      </c>
      <c r="W275" s="275" t="str">
        <f t="shared" si="48"/>
        <v>D</v>
      </c>
      <c r="X275" s="283">
        <v>2.3706018518518515E-2</v>
      </c>
      <c r="Y275" s="64"/>
    </row>
    <row r="276" spans="1:25" ht="15" customHeight="1" x14ac:dyDescent="0.2">
      <c r="A276" s="1"/>
      <c r="B276" s="291">
        <v>182</v>
      </c>
      <c r="C276" s="291">
        <v>261</v>
      </c>
      <c r="D276" s="228">
        <v>216</v>
      </c>
      <c r="E276" s="202">
        <v>272</v>
      </c>
      <c r="F276" s="201">
        <v>254</v>
      </c>
      <c r="G276" s="122" t="s">
        <v>277</v>
      </c>
      <c r="H276" s="139">
        <v>25</v>
      </c>
      <c r="I276" s="177"/>
      <c r="J276" s="87"/>
      <c r="K276" s="143">
        <v>62</v>
      </c>
      <c r="L276" s="171"/>
      <c r="M276" s="171"/>
      <c r="N276" s="116">
        <v>26298</v>
      </c>
      <c r="O276" s="244">
        <v>1971</v>
      </c>
      <c r="P276" s="36">
        <f t="shared" si="44"/>
        <v>86.320663127590123</v>
      </c>
      <c r="Q276" s="183">
        <v>1.9280092592592592E-2</v>
      </c>
      <c r="R276" s="245">
        <f t="shared" si="45"/>
        <v>89.041090522966641</v>
      </c>
      <c r="S276" s="409">
        <f t="shared" si="46"/>
        <v>175.36175365055675</v>
      </c>
      <c r="T276" s="395" t="str">
        <f t="shared" si="49"/>
        <v>+</v>
      </c>
      <c r="U276" s="246">
        <f t="shared" si="50"/>
        <v>1.7175925925925935E-3</v>
      </c>
      <c r="V276" s="104">
        <f t="shared" si="47"/>
        <v>19308</v>
      </c>
      <c r="W276" s="275" t="str">
        <f t="shared" si="48"/>
        <v>C</v>
      </c>
      <c r="X276" s="283">
        <v>1.7562499999999998E-2</v>
      </c>
      <c r="Y276" s="64"/>
    </row>
    <row r="277" spans="1:25" ht="15" customHeight="1" x14ac:dyDescent="0.2">
      <c r="A277" s="1"/>
      <c r="B277" s="291">
        <v>254</v>
      </c>
      <c r="C277" s="291">
        <v>250</v>
      </c>
      <c r="D277" s="228">
        <v>274</v>
      </c>
      <c r="E277" s="202">
        <v>273</v>
      </c>
      <c r="F277" s="201">
        <v>39</v>
      </c>
      <c r="G277" s="102" t="s">
        <v>59</v>
      </c>
      <c r="H277" s="139">
        <v>47</v>
      </c>
      <c r="I277" s="103"/>
      <c r="J277" s="15"/>
      <c r="K277" s="15"/>
      <c r="L277" s="157">
        <v>79</v>
      </c>
      <c r="M277" s="15"/>
      <c r="N277" s="116">
        <v>20417</v>
      </c>
      <c r="O277" s="180">
        <v>1955</v>
      </c>
      <c r="P277" s="36">
        <f t="shared" si="44"/>
        <v>112.61296786414272</v>
      </c>
      <c r="Q277" s="183">
        <v>2.3887731481481479E-2</v>
      </c>
      <c r="R277" s="245">
        <f t="shared" si="45"/>
        <v>62.523656339507085</v>
      </c>
      <c r="S277" s="409">
        <f t="shared" si="46"/>
        <v>175.1366242036498</v>
      </c>
      <c r="T277" s="395" t="str">
        <f t="shared" si="49"/>
        <v>+</v>
      </c>
      <c r="U277" s="246">
        <f t="shared" si="50"/>
        <v>2.483796296296293E-3</v>
      </c>
      <c r="V277" s="104">
        <f t="shared" si="47"/>
        <v>25189</v>
      </c>
      <c r="W277" s="275" t="str">
        <f t="shared" si="48"/>
        <v>D</v>
      </c>
      <c r="X277" s="283">
        <v>2.1403935185185186E-2</v>
      </c>
      <c r="Y277" s="64"/>
    </row>
    <row r="278" spans="1:25" ht="15" customHeight="1" x14ac:dyDescent="0.2">
      <c r="A278" s="1"/>
      <c r="B278" s="291">
        <v>264</v>
      </c>
      <c r="C278" s="291">
        <v>266</v>
      </c>
      <c r="D278" s="228">
        <v>279</v>
      </c>
      <c r="E278" s="202">
        <v>274</v>
      </c>
      <c r="F278" s="201">
        <v>76</v>
      </c>
      <c r="G278" s="102" t="s">
        <v>90</v>
      </c>
      <c r="H278" s="139">
        <v>42</v>
      </c>
      <c r="I278" s="103"/>
      <c r="J278" s="15"/>
      <c r="K278" s="15"/>
      <c r="L278" s="157">
        <v>81</v>
      </c>
      <c r="M278" s="15"/>
      <c r="N278" s="116">
        <v>20108</v>
      </c>
      <c r="O278" s="191">
        <v>1955</v>
      </c>
      <c r="P278" s="36">
        <f t="shared" si="44"/>
        <v>113.99442036602925</v>
      </c>
      <c r="Q278" s="183">
        <v>2.4322916666666666E-2</v>
      </c>
      <c r="R278" s="245">
        <f t="shared" si="45"/>
        <v>60.019120983319965</v>
      </c>
      <c r="S278" s="409">
        <f t="shared" si="46"/>
        <v>174.01354134934923</v>
      </c>
      <c r="T278" s="395" t="str">
        <f t="shared" si="49"/>
        <v>+</v>
      </c>
      <c r="U278" s="246">
        <f t="shared" si="50"/>
        <v>1.7511574074074061E-3</v>
      </c>
      <c r="V278" s="104">
        <f t="shared" si="47"/>
        <v>25498</v>
      </c>
      <c r="W278" s="275" t="str">
        <f t="shared" si="48"/>
        <v>D</v>
      </c>
      <c r="X278" s="283">
        <v>2.257175925925926E-2</v>
      </c>
      <c r="Y278" s="64"/>
    </row>
    <row r="279" spans="1:25" ht="15" customHeight="1" x14ac:dyDescent="0.2">
      <c r="A279" s="1"/>
      <c r="B279" s="291">
        <v>218</v>
      </c>
      <c r="C279" s="291">
        <v>136</v>
      </c>
      <c r="D279" s="228">
        <v>285</v>
      </c>
      <c r="E279" s="202">
        <v>275</v>
      </c>
      <c r="F279" s="201">
        <v>133</v>
      </c>
      <c r="G279" s="122" t="s">
        <v>228</v>
      </c>
      <c r="H279" s="139">
        <v>36</v>
      </c>
      <c r="I279" s="141"/>
      <c r="J279" s="86"/>
      <c r="K279" s="86"/>
      <c r="L279" s="15"/>
      <c r="M279" s="15">
        <v>63</v>
      </c>
      <c r="N279" s="116">
        <v>19253</v>
      </c>
      <c r="O279" s="188">
        <v>1952</v>
      </c>
      <c r="P279" s="36">
        <f t="shared" si="44"/>
        <v>117.8168860265891</v>
      </c>
      <c r="Q279" s="183">
        <v>2.4987268518518523E-2</v>
      </c>
      <c r="R279" s="245">
        <f t="shared" si="45"/>
        <v>56.19570796616199</v>
      </c>
      <c r="S279" s="409">
        <f t="shared" si="46"/>
        <v>174.01259399275108</v>
      </c>
      <c r="T279" s="395" t="str">
        <f t="shared" si="49"/>
        <v>+</v>
      </c>
      <c r="U279" s="246">
        <f t="shared" si="50"/>
        <v>6.1574074074074135E-3</v>
      </c>
      <c r="V279" s="104">
        <f t="shared" si="47"/>
        <v>26353</v>
      </c>
      <c r="W279" s="275" t="str">
        <f t="shared" si="48"/>
        <v>E</v>
      </c>
      <c r="X279" s="283">
        <v>1.882986111111111E-2</v>
      </c>
      <c r="Y279" s="64"/>
    </row>
    <row r="280" spans="1:25" ht="15" customHeight="1" x14ac:dyDescent="0.2">
      <c r="A280" s="1"/>
      <c r="B280" s="291">
        <v>188</v>
      </c>
      <c r="C280" s="291">
        <v>285</v>
      </c>
      <c r="D280" s="228">
        <v>159</v>
      </c>
      <c r="E280" s="202">
        <v>276</v>
      </c>
      <c r="F280" s="201">
        <v>270</v>
      </c>
      <c r="G280" s="122" t="s">
        <v>275</v>
      </c>
      <c r="H280" s="139">
        <v>24</v>
      </c>
      <c r="I280" s="124"/>
      <c r="J280" s="16">
        <v>61</v>
      </c>
      <c r="K280" s="171"/>
      <c r="L280" s="171"/>
      <c r="M280" s="171"/>
      <c r="N280" s="116">
        <v>30306</v>
      </c>
      <c r="O280" s="244">
        <v>1982</v>
      </c>
      <c r="P280" s="36">
        <f t="shared" si="44"/>
        <v>68.402017083702546</v>
      </c>
      <c r="Q280" s="183">
        <v>1.6609953703703703E-2</v>
      </c>
      <c r="R280" s="245">
        <f t="shared" si="45"/>
        <v>104.40801357276351</v>
      </c>
      <c r="S280" s="409">
        <f t="shared" si="46"/>
        <v>172.81003065646604</v>
      </c>
      <c r="T280" s="395" t="str">
        <f t="shared" si="49"/>
        <v>-</v>
      </c>
      <c r="U280" s="246">
        <f t="shared" si="50"/>
        <v>1.0462962962962986E-3</v>
      </c>
      <c r="V280" s="104">
        <f t="shared" si="47"/>
        <v>15300</v>
      </c>
      <c r="W280" s="275" t="str">
        <f t="shared" si="48"/>
        <v>B</v>
      </c>
      <c r="X280" s="283">
        <v>1.7656250000000002E-2</v>
      </c>
      <c r="Y280" s="64"/>
    </row>
    <row r="281" spans="1:25" ht="15" customHeight="1" x14ac:dyDescent="0.2">
      <c r="A281" s="1"/>
      <c r="B281" s="291">
        <v>225</v>
      </c>
      <c r="C281" s="291">
        <v>259</v>
      </c>
      <c r="D281" s="228">
        <v>254</v>
      </c>
      <c r="E281" s="202">
        <v>277</v>
      </c>
      <c r="F281" s="201">
        <v>243</v>
      </c>
      <c r="G281" s="123" t="s">
        <v>179</v>
      </c>
      <c r="H281" s="139">
        <v>26</v>
      </c>
      <c r="I281" s="127"/>
      <c r="J281" s="80"/>
      <c r="K281" s="143">
        <v>66</v>
      </c>
      <c r="L281" s="14"/>
      <c r="M281" s="13"/>
      <c r="N281" s="116">
        <v>23909</v>
      </c>
      <c r="O281" s="188">
        <v>1965</v>
      </c>
      <c r="P281" s="36">
        <f t="shared" si="44"/>
        <v>97.001213376803548</v>
      </c>
      <c r="Q281" s="183">
        <v>2.1743055555555554E-2</v>
      </c>
      <c r="R281" s="245">
        <f t="shared" si="45"/>
        <v>74.866486166673781</v>
      </c>
      <c r="S281" s="409">
        <f t="shared" si="46"/>
        <v>171.86769954347733</v>
      </c>
      <c r="T281" s="395" t="str">
        <f t="shared" si="49"/>
        <v>+</v>
      </c>
      <c r="U281" s="246">
        <f t="shared" si="50"/>
        <v>2.6134259259259218E-3</v>
      </c>
      <c r="V281" s="104">
        <f t="shared" si="47"/>
        <v>21697</v>
      </c>
      <c r="W281" s="275" t="str">
        <f t="shared" si="48"/>
        <v>C</v>
      </c>
      <c r="X281" s="283">
        <v>1.9129629629629632E-2</v>
      </c>
      <c r="Y281" s="64"/>
    </row>
    <row r="282" spans="1:25" ht="15" customHeight="1" x14ac:dyDescent="0.2">
      <c r="A282" s="1"/>
      <c r="B282" s="291">
        <v>183</v>
      </c>
      <c r="C282" s="291">
        <v>279</v>
      </c>
      <c r="D282" s="228">
        <v>204</v>
      </c>
      <c r="E282" s="202">
        <v>278</v>
      </c>
      <c r="F282" s="201">
        <v>233</v>
      </c>
      <c r="G282" s="122" t="s">
        <v>245</v>
      </c>
      <c r="H282" s="139">
        <v>27</v>
      </c>
      <c r="I282" s="124"/>
      <c r="J282" s="16">
        <v>66</v>
      </c>
      <c r="K282" s="87"/>
      <c r="L282" s="87"/>
      <c r="M282" s="87"/>
      <c r="N282" s="116">
        <v>28195</v>
      </c>
      <c r="O282" s="188">
        <v>1977</v>
      </c>
      <c r="P282" s="36">
        <f t="shared" si="44"/>
        <v>77.839707153225163</v>
      </c>
      <c r="Q282" s="183">
        <v>1.8453703703703705E-2</v>
      </c>
      <c r="R282" s="245">
        <f t="shared" si="45"/>
        <v>93.797043300407012</v>
      </c>
      <c r="S282" s="409">
        <f t="shared" si="46"/>
        <v>171.63675045363217</v>
      </c>
      <c r="T282" s="395" t="str">
        <f t="shared" si="49"/>
        <v>+</v>
      </c>
      <c r="U282" s="246">
        <f t="shared" si="50"/>
        <v>8.7847222222222493E-4</v>
      </c>
      <c r="V282" s="104">
        <f t="shared" si="47"/>
        <v>17411</v>
      </c>
      <c r="W282" s="275" t="str">
        <f t="shared" si="48"/>
        <v>B</v>
      </c>
      <c r="X282" s="283">
        <v>1.757523148148148E-2</v>
      </c>
      <c r="Y282" s="64"/>
    </row>
    <row r="283" spans="1:25" ht="15" customHeight="1" x14ac:dyDescent="0.2">
      <c r="A283" s="1"/>
      <c r="B283" s="291">
        <v>265</v>
      </c>
      <c r="C283" s="291">
        <v>255</v>
      </c>
      <c r="D283" s="228">
        <v>289</v>
      </c>
      <c r="E283" s="202">
        <v>279</v>
      </c>
      <c r="F283" s="201">
        <v>27</v>
      </c>
      <c r="G283" s="102" t="s">
        <v>43</v>
      </c>
      <c r="H283" s="139">
        <v>49</v>
      </c>
      <c r="I283" s="103"/>
      <c r="J283" s="15"/>
      <c r="K283" s="15"/>
      <c r="L283" s="15"/>
      <c r="M283" s="75">
        <v>66</v>
      </c>
      <c r="N283" s="116">
        <v>19078</v>
      </c>
      <c r="O283" s="180">
        <v>1952</v>
      </c>
      <c r="P283" s="36">
        <f t="shared" si="44"/>
        <v>118.59926203898439</v>
      </c>
      <c r="Q283" s="183">
        <v>2.5563657407407406E-2</v>
      </c>
      <c r="R283" s="245">
        <f t="shared" si="45"/>
        <v>52.878530818871695</v>
      </c>
      <c r="S283" s="409">
        <f t="shared" si="46"/>
        <v>171.47779285785609</v>
      </c>
      <c r="T283" s="395" t="str">
        <f t="shared" si="49"/>
        <v>+</v>
      </c>
      <c r="U283" s="246">
        <f t="shared" si="50"/>
        <v>2.9328703703703704E-3</v>
      </c>
      <c r="V283" s="104">
        <f t="shared" si="47"/>
        <v>26528</v>
      </c>
      <c r="W283" s="275" t="str">
        <f t="shared" si="48"/>
        <v>E</v>
      </c>
      <c r="X283" s="283">
        <v>2.2630787037037036E-2</v>
      </c>
      <c r="Y283" s="64"/>
    </row>
    <row r="284" spans="1:25" ht="15" customHeight="1" x14ac:dyDescent="0.2">
      <c r="A284" s="1"/>
      <c r="B284" s="291">
        <v>168</v>
      </c>
      <c r="C284" s="291">
        <v>82</v>
      </c>
      <c r="D284" s="228">
        <v>287</v>
      </c>
      <c r="E284" s="202">
        <v>280</v>
      </c>
      <c r="F284" s="201">
        <v>17</v>
      </c>
      <c r="G284" s="102" t="s">
        <v>33</v>
      </c>
      <c r="H284" s="139">
        <v>52</v>
      </c>
      <c r="I284" s="103"/>
      <c r="J284" s="15"/>
      <c r="K284" s="15"/>
      <c r="L284" s="157"/>
      <c r="M284" s="15">
        <v>65</v>
      </c>
      <c r="N284" s="116">
        <v>19730</v>
      </c>
      <c r="O284" s="180">
        <v>1954</v>
      </c>
      <c r="P284" s="36">
        <f t="shared" si="44"/>
        <v>115.68435255280309</v>
      </c>
      <c r="Q284" s="183">
        <v>2.5083333333333332E-2</v>
      </c>
      <c r="R284" s="245">
        <f t="shared" si="45"/>
        <v>55.642845108280312</v>
      </c>
      <c r="S284" s="409">
        <f t="shared" si="46"/>
        <v>171.3271976610834</v>
      </c>
      <c r="T284" s="395" t="str">
        <f t="shared" si="49"/>
        <v>+</v>
      </c>
      <c r="U284" s="246">
        <f t="shared" si="50"/>
        <v>8.0416666666666657E-3</v>
      </c>
      <c r="V284" s="104">
        <f t="shared" si="47"/>
        <v>25876</v>
      </c>
      <c r="W284" s="275" t="str">
        <f t="shared" si="48"/>
        <v>E</v>
      </c>
      <c r="X284" s="283">
        <v>1.7041666666666667E-2</v>
      </c>
      <c r="Y284" s="64"/>
    </row>
    <row r="285" spans="1:25" ht="15" customHeight="1" x14ac:dyDescent="0.2">
      <c r="A285" s="1"/>
      <c r="B285" s="291">
        <v>232</v>
      </c>
      <c r="C285" s="291">
        <v>292</v>
      </c>
      <c r="D285" s="228">
        <v>184</v>
      </c>
      <c r="E285" s="202">
        <v>281</v>
      </c>
      <c r="F285" s="201">
        <v>248</v>
      </c>
      <c r="G285" s="122" t="s">
        <v>263</v>
      </c>
      <c r="H285" s="139">
        <v>26</v>
      </c>
      <c r="I285" s="127"/>
      <c r="J285" s="16">
        <v>64</v>
      </c>
      <c r="K285" s="17"/>
      <c r="L285" s="17"/>
      <c r="M285" s="17"/>
      <c r="N285" s="116">
        <v>29752</v>
      </c>
      <c r="O285" s="188">
        <v>1981</v>
      </c>
      <c r="P285" s="36">
        <f t="shared" si="44"/>
        <v>70.878796002942508</v>
      </c>
      <c r="Q285" s="183">
        <v>1.767476851851852E-2</v>
      </c>
      <c r="R285" s="245">
        <f t="shared" si="45"/>
        <v>98.2798951480504</v>
      </c>
      <c r="S285" s="409">
        <f t="shared" si="46"/>
        <v>169.15869115099292</v>
      </c>
      <c r="T285" s="395" t="str">
        <f t="shared" si="49"/>
        <v>-</v>
      </c>
      <c r="U285" s="246">
        <f t="shared" si="50"/>
        <v>2.260416666666664E-3</v>
      </c>
      <c r="V285" s="104">
        <f t="shared" si="47"/>
        <v>15854</v>
      </c>
      <c r="W285" s="275" t="str">
        <f t="shared" si="48"/>
        <v>B</v>
      </c>
      <c r="X285" s="283">
        <v>1.9935185185185184E-2</v>
      </c>
      <c r="Y285" s="64"/>
    </row>
    <row r="286" spans="1:25" ht="15" customHeight="1" x14ac:dyDescent="0.2">
      <c r="A286" s="1"/>
      <c r="B286" s="291">
        <v>275</v>
      </c>
      <c r="C286" s="291">
        <v>280</v>
      </c>
      <c r="D286" s="228">
        <v>281</v>
      </c>
      <c r="E286" s="202">
        <v>282</v>
      </c>
      <c r="F286" s="201">
        <v>48</v>
      </c>
      <c r="G286" s="102" t="s">
        <v>63</v>
      </c>
      <c r="H286" s="139">
        <v>46</v>
      </c>
      <c r="I286" s="103"/>
      <c r="J286" s="15"/>
      <c r="K286" s="15"/>
      <c r="L286" s="15">
        <v>82</v>
      </c>
      <c r="M286" s="15"/>
      <c r="N286" s="116">
        <v>21000</v>
      </c>
      <c r="O286" s="180">
        <v>1957</v>
      </c>
      <c r="P286" s="36">
        <f t="shared" si="44"/>
        <v>110.00653806284868</v>
      </c>
      <c r="Q286" s="183">
        <v>2.4645833333333336E-2</v>
      </c>
      <c r="R286" s="245">
        <f t="shared" si="45"/>
        <v>58.160702461042831</v>
      </c>
      <c r="S286" s="409">
        <f t="shared" si="46"/>
        <v>168.16724052389151</v>
      </c>
      <c r="T286" s="395" t="str">
        <f t="shared" si="49"/>
        <v>+</v>
      </c>
      <c r="U286" s="246">
        <f t="shared" si="50"/>
        <v>1.391203703703707E-3</v>
      </c>
      <c r="V286" s="104">
        <f t="shared" si="47"/>
        <v>24606</v>
      </c>
      <c r="W286" s="275" t="str">
        <f t="shared" si="48"/>
        <v>D</v>
      </c>
      <c r="X286" s="283">
        <v>2.3254629629629629E-2</v>
      </c>
      <c r="Y286" s="64"/>
    </row>
    <row r="287" spans="1:25" ht="15" customHeight="1" x14ac:dyDescent="0.2">
      <c r="A287" s="1"/>
      <c r="B287" s="291">
        <v>273</v>
      </c>
      <c r="C287" s="291">
        <v>278</v>
      </c>
      <c r="D287" s="228">
        <v>282</v>
      </c>
      <c r="E287" s="202">
        <v>283</v>
      </c>
      <c r="F287" s="201">
        <v>136</v>
      </c>
      <c r="G287" s="102" t="s">
        <v>143</v>
      </c>
      <c r="H287" s="139">
        <v>36</v>
      </c>
      <c r="I287" s="103"/>
      <c r="J287" s="15"/>
      <c r="K287" s="16"/>
      <c r="L287" s="157">
        <v>83</v>
      </c>
      <c r="M287" s="15"/>
      <c r="N287" s="116">
        <v>20977</v>
      </c>
      <c r="O287" s="180">
        <v>1957</v>
      </c>
      <c r="P287" s="36">
        <f t="shared" si="44"/>
        <v>110.10936462447778</v>
      </c>
      <c r="Q287" s="183">
        <v>2.4753472222222225E-2</v>
      </c>
      <c r="R287" s="245">
        <f t="shared" si="45"/>
        <v>57.541229620283787</v>
      </c>
      <c r="S287" s="409">
        <f t="shared" si="46"/>
        <v>167.65059424476158</v>
      </c>
      <c r="T287" s="395" t="str">
        <f t="shared" si="49"/>
        <v>+</v>
      </c>
      <c r="U287" s="246">
        <f t="shared" si="50"/>
        <v>1.6608796296296337E-3</v>
      </c>
      <c r="V287" s="104">
        <f t="shared" si="47"/>
        <v>24629</v>
      </c>
      <c r="W287" s="275" t="str">
        <f t="shared" si="48"/>
        <v>D</v>
      </c>
      <c r="X287" s="283">
        <v>2.3092592592592592E-2</v>
      </c>
      <c r="Y287" s="64"/>
    </row>
    <row r="288" spans="1:25" ht="15" customHeight="1" x14ac:dyDescent="0.2">
      <c r="A288" s="1"/>
      <c r="B288" s="291">
        <v>220</v>
      </c>
      <c r="C288" s="291">
        <v>272</v>
      </c>
      <c r="D288" s="228">
        <v>245</v>
      </c>
      <c r="E288" s="202">
        <v>284</v>
      </c>
      <c r="F288" s="201">
        <v>286</v>
      </c>
      <c r="G288" s="122" t="s">
        <v>307</v>
      </c>
      <c r="H288" s="139">
        <v>22</v>
      </c>
      <c r="I288" s="124"/>
      <c r="J288" s="16"/>
      <c r="K288" s="87">
        <v>65</v>
      </c>
      <c r="L288" s="171"/>
      <c r="M288" s="171"/>
      <c r="N288" s="116">
        <v>25670</v>
      </c>
      <c r="O288" s="244">
        <v>1970</v>
      </c>
      <c r="P288" s="36">
        <f t="shared" si="44"/>
        <v>89.12827533207151</v>
      </c>
      <c r="Q288" s="183">
        <v>2.120023148148148E-2</v>
      </c>
      <c r="R288" s="245">
        <f t="shared" si="45"/>
        <v>77.990494363619888</v>
      </c>
      <c r="S288" s="409">
        <f t="shared" si="46"/>
        <v>167.11876969569141</v>
      </c>
      <c r="T288" s="395" t="str">
        <f t="shared" si="49"/>
        <v>+</v>
      </c>
      <c r="U288" s="246">
        <f t="shared" si="50"/>
        <v>2.2523148148148146E-3</v>
      </c>
      <c r="V288" s="104">
        <f t="shared" si="47"/>
        <v>19936</v>
      </c>
      <c r="W288" s="275" t="str">
        <f t="shared" si="48"/>
        <v>C</v>
      </c>
      <c r="X288" s="283">
        <v>1.8947916666666665E-2</v>
      </c>
      <c r="Y288" s="64"/>
    </row>
    <row r="289" spans="1:25" ht="15" customHeight="1" x14ac:dyDescent="0.2">
      <c r="A289" s="1"/>
      <c r="B289" s="291">
        <v>286</v>
      </c>
      <c r="C289" s="291">
        <v>251</v>
      </c>
      <c r="D289" s="228">
        <v>295</v>
      </c>
      <c r="E289" s="202">
        <v>285</v>
      </c>
      <c r="F289" s="201">
        <v>7</v>
      </c>
      <c r="G289" s="102" t="s">
        <v>25</v>
      </c>
      <c r="H289" s="139">
        <v>55</v>
      </c>
      <c r="I289" s="103"/>
      <c r="J289" s="15"/>
      <c r="K289" s="15"/>
      <c r="L289" s="15"/>
      <c r="M289" s="15">
        <v>71</v>
      </c>
      <c r="N289" s="116">
        <v>16583</v>
      </c>
      <c r="O289" s="180">
        <v>1945</v>
      </c>
      <c r="P289" s="36">
        <f t="shared" si="44"/>
        <v>129.75370861570582</v>
      </c>
      <c r="Q289" s="183">
        <v>2.8307870370370372E-2</v>
      </c>
      <c r="R289" s="245">
        <f t="shared" si="45"/>
        <v>37.085303878659971</v>
      </c>
      <c r="S289" s="409">
        <f t="shared" si="46"/>
        <v>166.83901249436579</v>
      </c>
      <c r="T289" s="395" t="str">
        <f t="shared" si="49"/>
        <v>+</v>
      </c>
      <c r="U289" s="246">
        <f t="shared" si="50"/>
        <v>3.8750000000000034E-3</v>
      </c>
      <c r="V289" s="104">
        <f t="shared" si="47"/>
        <v>29023</v>
      </c>
      <c r="W289" s="275" t="str">
        <f t="shared" si="48"/>
        <v>E</v>
      </c>
      <c r="X289" s="283">
        <v>2.4432870370370369E-2</v>
      </c>
      <c r="Y289" s="64"/>
    </row>
    <row r="290" spans="1:25" ht="15" customHeight="1" x14ac:dyDescent="0.2">
      <c r="A290" s="1"/>
      <c r="B290" s="291">
        <v>22</v>
      </c>
      <c r="C290" s="291">
        <v>110</v>
      </c>
      <c r="D290" s="228">
        <v>229</v>
      </c>
      <c r="E290" s="202">
        <v>286</v>
      </c>
      <c r="F290" s="201">
        <v>206</v>
      </c>
      <c r="G290" s="123" t="s">
        <v>193</v>
      </c>
      <c r="H290" s="139">
        <v>29</v>
      </c>
      <c r="I290" s="124"/>
      <c r="J290" s="16">
        <v>67</v>
      </c>
      <c r="K290" s="87"/>
      <c r="L290" s="87"/>
      <c r="M290" s="87"/>
      <c r="N290" s="116">
        <v>27806</v>
      </c>
      <c r="O290" s="188">
        <v>1976</v>
      </c>
      <c r="P290" s="36">
        <f t="shared" si="44"/>
        <v>79.578817260778138</v>
      </c>
      <c r="Q290" s="183">
        <v>1.9678240740740739E-2</v>
      </c>
      <c r="R290" s="245">
        <f t="shared" si="45"/>
        <v>86.749707111986979</v>
      </c>
      <c r="S290" s="409">
        <f t="shared" si="46"/>
        <v>166.32852437276512</v>
      </c>
      <c r="T290" s="395" t="str">
        <f t="shared" si="49"/>
        <v>+</v>
      </c>
      <c r="U290" s="246">
        <f t="shared" si="50"/>
        <v>8.0810185185185169E-3</v>
      </c>
      <c r="V290" s="104">
        <f t="shared" si="47"/>
        <v>17800</v>
      </c>
      <c r="W290" s="275" t="str">
        <f t="shared" si="48"/>
        <v>B</v>
      </c>
      <c r="X290" s="283">
        <v>1.1597222222222222E-2</v>
      </c>
      <c r="Y290" s="64"/>
    </row>
    <row r="291" spans="1:25" ht="15" customHeight="1" x14ac:dyDescent="0.2">
      <c r="A291" s="1"/>
      <c r="B291" s="291">
        <v>257</v>
      </c>
      <c r="C291" s="291">
        <v>276</v>
      </c>
      <c r="D291" s="228">
        <v>278</v>
      </c>
      <c r="E291" s="202">
        <v>287</v>
      </c>
      <c r="F291" s="201">
        <v>80</v>
      </c>
      <c r="G291" s="102" t="s">
        <v>94</v>
      </c>
      <c r="H291" s="139">
        <v>42</v>
      </c>
      <c r="I291" s="103"/>
      <c r="J291" s="15"/>
      <c r="K291" s="142"/>
      <c r="L291" s="15">
        <v>80</v>
      </c>
      <c r="M291" s="15"/>
      <c r="N291" s="116">
        <v>22414</v>
      </c>
      <c r="O291" s="191">
        <v>1961</v>
      </c>
      <c r="P291" s="36">
        <f t="shared" si="44"/>
        <v>103.68493988269474</v>
      </c>
      <c r="Q291" s="183">
        <v>2.4106481481481479E-2</v>
      </c>
      <c r="R291" s="245">
        <f t="shared" si="45"/>
        <v>61.264727663125797</v>
      </c>
      <c r="S291" s="409">
        <f t="shared" si="46"/>
        <v>164.94966754582055</v>
      </c>
      <c r="T291" s="395" t="str">
        <f t="shared" si="49"/>
        <v>+</v>
      </c>
      <c r="U291" s="246">
        <f t="shared" si="50"/>
        <v>2.4270833333333297E-3</v>
      </c>
      <c r="V291" s="104">
        <f t="shared" si="47"/>
        <v>23192</v>
      </c>
      <c r="W291" s="275" t="str">
        <f t="shared" si="48"/>
        <v>D</v>
      </c>
      <c r="X291" s="283">
        <v>2.1679398148148149E-2</v>
      </c>
      <c r="Y291" s="64"/>
    </row>
    <row r="292" spans="1:25" ht="15" customHeight="1" x14ac:dyDescent="0.2">
      <c r="A292" s="1"/>
      <c r="B292" s="291">
        <v>244</v>
      </c>
      <c r="C292" s="291">
        <v>277</v>
      </c>
      <c r="D292" s="228">
        <v>267</v>
      </c>
      <c r="E292" s="202">
        <v>288</v>
      </c>
      <c r="F292" s="201">
        <v>210</v>
      </c>
      <c r="G292" s="122" t="s">
        <v>227</v>
      </c>
      <c r="H292" s="139">
        <v>28</v>
      </c>
      <c r="I292" s="124"/>
      <c r="J292" s="87"/>
      <c r="K292" s="143">
        <v>68</v>
      </c>
      <c r="L292" s="87"/>
      <c r="M292" s="87"/>
      <c r="N292" s="116">
        <v>23778</v>
      </c>
      <c r="O292" s="188">
        <v>1965</v>
      </c>
      <c r="P292" s="36">
        <f t="shared" si="44"/>
        <v>97.586877706082305</v>
      </c>
      <c r="Q292" s="183">
        <v>2.3055555555555555E-2</v>
      </c>
      <c r="R292" s="245">
        <f t="shared" si="45"/>
        <v>67.312914108386082</v>
      </c>
      <c r="S292" s="409">
        <f t="shared" si="46"/>
        <v>164.89979181446839</v>
      </c>
      <c r="T292" s="395" t="str">
        <f t="shared" si="49"/>
        <v>+</v>
      </c>
      <c r="U292" s="246">
        <f t="shared" si="50"/>
        <v>2.4062499999999987E-3</v>
      </c>
      <c r="V292" s="104">
        <f t="shared" si="47"/>
        <v>21828</v>
      </c>
      <c r="W292" s="275" t="str">
        <f t="shared" si="48"/>
        <v>C</v>
      </c>
      <c r="X292" s="283">
        <v>2.0649305555555556E-2</v>
      </c>
      <c r="Y292" s="64"/>
    </row>
    <row r="293" spans="1:25" ht="15" customHeight="1" x14ac:dyDescent="0.2">
      <c r="A293" s="1"/>
      <c r="B293" s="291">
        <v>287</v>
      </c>
      <c r="C293" s="291">
        <v>286</v>
      </c>
      <c r="D293" s="228">
        <v>288</v>
      </c>
      <c r="E293" s="202">
        <v>289</v>
      </c>
      <c r="F293" s="201">
        <v>208</v>
      </c>
      <c r="G293" s="122" t="s">
        <v>219</v>
      </c>
      <c r="H293" s="139">
        <v>28</v>
      </c>
      <c r="I293" s="124"/>
      <c r="J293" s="87"/>
      <c r="K293" s="16"/>
      <c r="L293" s="15">
        <v>84</v>
      </c>
      <c r="M293" s="87"/>
      <c r="N293" s="116">
        <v>21390</v>
      </c>
      <c r="O293" s="188">
        <v>1958</v>
      </c>
      <c r="P293" s="36">
        <f t="shared" si="44"/>
        <v>108.2629572352249</v>
      </c>
      <c r="Q293" s="183">
        <v>2.546412037037037E-2</v>
      </c>
      <c r="R293" s="245">
        <f t="shared" si="45"/>
        <v>53.4513766716166</v>
      </c>
      <c r="S293" s="409">
        <f t="shared" si="46"/>
        <v>161.71433390684149</v>
      </c>
      <c r="T293" s="395" t="str">
        <f t="shared" si="49"/>
        <v>+</v>
      </c>
      <c r="U293" s="246">
        <f t="shared" si="50"/>
        <v>8.0902777777778004E-4</v>
      </c>
      <c r="V293" s="104">
        <f t="shared" si="47"/>
        <v>24216</v>
      </c>
      <c r="W293" s="275" t="str">
        <f t="shared" si="48"/>
        <v>D</v>
      </c>
      <c r="X293" s="283">
        <v>2.465509259259259E-2</v>
      </c>
      <c r="Y293" s="64"/>
    </row>
    <row r="294" spans="1:25" ht="15" customHeight="1" x14ac:dyDescent="0.2">
      <c r="A294" s="1"/>
      <c r="B294" s="291">
        <v>229</v>
      </c>
      <c r="C294" s="291">
        <v>288</v>
      </c>
      <c r="D294" s="228">
        <v>237</v>
      </c>
      <c r="E294" s="202">
        <v>290</v>
      </c>
      <c r="F294" s="201">
        <v>280</v>
      </c>
      <c r="G294" s="122" t="s">
        <v>292</v>
      </c>
      <c r="H294" s="139">
        <v>23</v>
      </c>
      <c r="I294" s="124"/>
      <c r="J294" s="16">
        <v>68</v>
      </c>
      <c r="K294" s="171"/>
      <c r="L294" s="171"/>
      <c r="M294" s="171"/>
      <c r="N294" s="116">
        <v>28266</v>
      </c>
      <c r="O294" s="244">
        <v>1977</v>
      </c>
      <c r="P294" s="36">
        <f t="shared" si="44"/>
        <v>77.52228602819622</v>
      </c>
      <c r="Q294" s="183">
        <v>2.0501157407407409E-2</v>
      </c>
      <c r="R294" s="245">
        <f t="shared" si="45"/>
        <v>82.013737329409778</v>
      </c>
      <c r="S294" s="409">
        <f t="shared" si="46"/>
        <v>159.53602335760598</v>
      </c>
      <c r="T294" s="395" t="str">
        <f t="shared" si="49"/>
        <v>+</v>
      </c>
      <c r="U294" s="246">
        <f t="shared" si="50"/>
        <v>1.0729166666666665E-3</v>
      </c>
      <c r="V294" s="104">
        <f t="shared" si="47"/>
        <v>17340</v>
      </c>
      <c r="W294" s="275" t="str">
        <f t="shared" si="48"/>
        <v>B</v>
      </c>
      <c r="X294" s="283">
        <v>1.9428240740740742E-2</v>
      </c>
      <c r="Y294" s="64"/>
    </row>
    <row r="295" spans="1:25" ht="15" customHeight="1" x14ac:dyDescent="0.2">
      <c r="A295" s="1"/>
      <c r="B295" s="291">
        <v>282</v>
      </c>
      <c r="C295" s="291">
        <v>290</v>
      </c>
      <c r="D295" s="228">
        <v>276</v>
      </c>
      <c r="E295" s="202">
        <v>291</v>
      </c>
      <c r="F295" s="201">
        <v>115</v>
      </c>
      <c r="G295" s="102" t="s">
        <v>128</v>
      </c>
      <c r="H295" s="139">
        <v>39</v>
      </c>
      <c r="I295" s="103"/>
      <c r="J295" s="15"/>
      <c r="K295" s="87">
        <v>69</v>
      </c>
      <c r="L295" s="11"/>
      <c r="M295" s="15"/>
      <c r="N295" s="116">
        <v>23872</v>
      </c>
      <c r="O295" s="191">
        <v>1965</v>
      </c>
      <c r="P295" s="36">
        <f t="shared" si="44"/>
        <v>97.166630019424261</v>
      </c>
      <c r="Q295" s="183">
        <v>2.396875E-2</v>
      </c>
      <c r="R295" s="245">
        <f t="shared" si="45"/>
        <v>62.057386459365858</v>
      </c>
      <c r="S295" s="409">
        <f t="shared" si="46"/>
        <v>159.22401647879013</v>
      </c>
      <c r="T295" s="395" t="str">
        <f t="shared" si="49"/>
        <v>+</v>
      </c>
      <c r="U295" s="246">
        <f t="shared" si="50"/>
        <v>8.1018518518521931E-5</v>
      </c>
      <c r="V295" s="104">
        <f t="shared" si="47"/>
        <v>21734</v>
      </c>
      <c r="W295" s="275" t="str">
        <f t="shared" si="48"/>
        <v>C</v>
      </c>
      <c r="X295" s="283">
        <v>2.3887731481481479E-2</v>
      </c>
      <c r="Y295" s="64"/>
    </row>
    <row r="296" spans="1:25" ht="15" customHeight="1" x14ac:dyDescent="0.2">
      <c r="A296" s="1"/>
      <c r="B296" s="291">
        <v>279</v>
      </c>
      <c r="C296" s="291">
        <v>273</v>
      </c>
      <c r="D296" s="228">
        <v>291</v>
      </c>
      <c r="E296" s="202">
        <v>292</v>
      </c>
      <c r="F296" s="201">
        <v>24</v>
      </c>
      <c r="G296" s="102" t="s">
        <v>41</v>
      </c>
      <c r="H296" s="139">
        <v>50</v>
      </c>
      <c r="I296" s="103"/>
      <c r="J296" s="15"/>
      <c r="K296" s="15"/>
      <c r="L296" s="15"/>
      <c r="M296" s="75">
        <v>68</v>
      </c>
      <c r="N296" s="116">
        <v>19976</v>
      </c>
      <c r="O296" s="180">
        <v>1954</v>
      </c>
      <c r="P296" s="36">
        <f t="shared" si="44"/>
        <v>114.58455541537884</v>
      </c>
      <c r="Q296" s="183">
        <v>2.720717592592593E-2</v>
      </c>
      <c r="R296" s="245">
        <f t="shared" si="45"/>
        <v>43.419913250292751</v>
      </c>
      <c r="S296" s="409">
        <f t="shared" si="46"/>
        <v>158.0044686656716</v>
      </c>
      <c r="T296" s="395" t="str">
        <f t="shared" si="49"/>
        <v>+</v>
      </c>
      <c r="U296" s="246">
        <f t="shared" si="50"/>
        <v>3.7905092592592643E-3</v>
      </c>
      <c r="V296" s="104">
        <f t="shared" si="47"/>
        <v>25630</v>
      </c>
      <c r="W296" s="275" t="str">
        <f t="shared" si="48"/>
        <v>E</v>
      </c>
      <c r="X296" s="283">
        <v>2.3416666666666665E-2</v>
      </c>
      <c r="Y296" s="64"/>
    </row>
    <row r="297" spans="1:25" ht="15" customHeight="1" x14ac:dyDescent="0.2">
      <c r="A297" s="1"/>
      <c r="B297" s="291">
        <v>267</v>
      </c>
      <c r="C297" s="291">
        <v>207</v>
      </c>
      <c r="D297" s="228">
        <v>296</v>
      </c>
      <c r="E297" s="202">
        <v>293</v>
      </c>
      <c r="F297" s="201">
        <v>8</v>
      </c>
      <c r="G297" s="102" t="s">
        <v>26</v>
      </c>
      <c r="H297" s="139">
        <v>54</v>
      </c>
      <c r="I297" s="103"/>
      <c r="J297" s="15"/>
      <c r="K297" s="15"/>
      <c r="L297" s="15"/>
      <c r="M297" s="75">
        <v>72</v>
      </c>
      <c r="N297" s="116">
        <v>16845</v>
      </c>
      <c r="O297" s="180">
        <v>1946</v>
      </c>
      <c r="P297" s="36">
        <f t="shared" si="44"/>
        <v>128.58237995714831</v>
      </c>
      <c r="Q297" s="183">
        <v>2.9646990740740745E-2</v>
      </c>
      <c r="R297" s="245">
        <f t="shared" si="45"/>
        <v>29.378528859754482</v>
      </c>
      <c r="S297" s="409">
        <f t="shared" si="46"/>
        <v>157.96090881690279</v>
      </c>
      <c r="T297" s="395" t="str">
        <f t="shared" si="49"/>
        <v>+</v>
      </c>
      <c r="U297" s="246">
        <f t="shared" si="50"/>
        <v>6.9143518518518556E-3</v>
      </c>
      <c r="V297" s="104">
        <f t="shared" si="47"/>
        <v>28761</v>
      </c>
      <c r="W297" s="275" t="str">
        <f t="shared" si="48"/>
        <v>E</v>
      </c>
      <c r="X297" s="283">
        <v>2.2732638888888889E-2</v>
      </c>
      <c r="Y297" s="64"/>
    </row>
    <row r="298" spans="1:25" ht="15" customHeight="1" x14ac:dyDescent="0.2">
      <c r="A298" s="1"/>
      <c r="B298" s="291">
        <v>248</v>
      </c>
      <c r="C298" s="291">
        <v>287</v>
      </c>
      <c r="D298" s="228">
        <v>264</v>
      </c>
      <c r="E298" s="202">
        <v>294</v>
      </c>
      <c r="F298" s="201">
        <v>174</v>
      </c>
      <c r="G298" s="102" t="s">
        <v>156</v>
      </c>
      <c r="H298" s="139">
        <v>33</v>
      </c>
      <c r="I298" s="106"/>
      <c r="J298" s="87"/>
      <c r="K298" s="87">
        <v>67</v>
      </c>
      <c r="L298" s="16"/>
      <c r="M298" s="16"/>
      <c r="N298" s="116">
        <v>26198</v>
      </c>
      <c r="O298" s="16">
        <v>1971</v>
      </c>
      <c r="P298" s="36">
        <f t="shared" si="44"/>
        <v>86.767735134673146</v>
      </c>
      <c r="Q298" s="183">
        <v>2.2839120370370374E-2</v>
      </c>
      <c r="R298" s="245">
        <f t="shared" si="45"/>
        <v>68.558520788191885</v>
      </c>
      <c r="S298" s="409">
        <f t="shared" si="46"/>
        <v>155.32625592286502</v>
      </c>
      <c r="T298" s="395" t="str">
        <f t="shared" si="49"/>
        <v>+</v>
      </c>
      <c r="U298" s="246">
        <f t="shared" si="50"/>
        <v>1.8854166666666741E-3</v>
      </c>
      <c r="V298" s="104">
        <f t="shared" si="47"/>
        <v>19408</v>
      </c>
      <c r="W298" s="275" t="str">
        <f t="shared" si="48"/>
        <v>C</v>
      </c>
      <c r="X298" s="283">
        <v>2.09537037037037E-2</v>
      </c>
      <c r="Y298" s="64"/>
    </row>
    <row r="299" spans="1:25" ht="15" customHeight="1" x14ac:dyDescent="0.2">
      <c r="A299" s="1"/>
      <c r="B299" s="291"/>
      <c r="C299" s="291"/>
      <c r="D299" s="228">
        <v>292</v>
      </c>
      <c r="E299" s="202">
        <v>295</v>
      </c>
      <c r="F299" s="201">
        <v>100</v>
      </c>
      <c r="G299" s="102" t="s">
        <v>100</v>
      </c>
      <c r="H299" s="139">
        <v>40</v>
      </c>
      <c r="I299" s="103"/>
      <c r="J299" s="15"/>
      <c r="K299" s="15"/>
      <c r="L299" s="157">
        <v>85</v>
      </c>
      <c r="M299" s="15"/>
      <c r="N299" s="116">
        <v>21424</v>
      </c>
      <c r="O299" s="191">
        <v>1958</v>
      </c>
      <c r="P299" s="36">
        <f t="shared" si="44"/>
        <v>108.11095275281669</v>
      </c>
      <c r="Q299" s="183">
        <v>2.7461805555555555E-2</v>
      </c>
      <c r="R299" s="245">
        <f t="shared" si="45"/>
        <v>41.95449362699182</v>
      </c>
      <c r="S299" s="409">
        <f t="shared" si="46"/>
        <v>150.06544637980852</v>
      </c>
      <c r="T299" s="395"/>
      <c r="U299" s="246"/>
      <c r="V299" s="104">
        <f t="shared" si="47"/>
        <v>24182</v>
      </c>
      <c r="W299" s="275" t="str">
        <f t="shared" si="48"/>
        <v>D</v>
      </c>
      <c r="X299" s="283"/>
      <c r="Y299" s="64"/>
    </row>
    <row r="300" spans="1:25" ht="15" customHeight="1" x14ac:dyDescent="0.2">
      <c r="A300" s="1"/>
      <c r="B300" s="291">
        <v>292</v>
      </c>
      <c r="C300" s="291">
        <v>293</v>
      </c>
      <c r="D300" s="228">
        <v>298</v>
      </c>
      <c r="E300" s="202">
        <v>296</v>
      </c>
      <c r="F300" s="201">
        <v>199</v>
      </c>
      <c r="G300" s="123" t="s">
        <v>188</v>
      </c>
      <c r="H300" s="139">
        <v>29</v>
      </c>
      <c r="I300" s="124"/>
      <c r="J300" s="87"/>
      <c r="K300" s="87"/>
      <c r="L300" s="15"/>
      <c r="M300" s="15">
        <v>73</v>
      </c>
      <c r="N300" s="116">
        <v>19470</v>
      </c>
      <c r="O300" s="188">
        <v>1953</v>
      </c>
      <c r="P300" s="36">
        <f t="shared" si="44"/>
        <v>116.84673977121894</v>
      </c>
      <c r="Q300" s="183">
        <v>2.9825231481481477E-2</v>
      </c>
      <c r="R300" s="245">
        <f t="shared" si="45"/>
        <v>28.352735123443864</v>
      </c>
      <c r="S300" s="409">
        <f t="shared" si="46"/>
        <v>145.19947489466279</v>
      </c>
      <c r="T300" s="395" t="str">
        <f t="shared" ref="T300:T308" si="51">IF(X300&lt;Q300,"+","-")</f>
        <v>+</v>
      </c>
      <c r="U300" s="246">
        <f t="shared" ref="U300:U308" si="52">IF(X300&gt;Q300,X300-Q300,Q300-X300)</f>
        <v>1.819444444444443E-3</v>
      </c>
      <c r="V300" s="104">
        <f t="shared" si="47"/>
        <v>26136</v>
      </c>
      <c r="W300" s="275" t="str">
        <f t="shared" si="48"/>
        <v>E</v>
      </c>
      <c r="X300" s="283">
        <v>2.8005787037037034E-2</v>
      </c>
      <c r="Y300" s="64"/>
    </row>
    <row r="301" spans="1:25" ht="15" customHeight="1" x14ac:dyDescent="0.2">
      <c r="A301" s="1"/>
      <c r="B301" s="291">
        <v>243</v>
      </c>
      <c r="C301" s="291">
        <v>154</v>
      </c>
      <c r="D301" s="228">
        <v>300</v>
      </c>
      <c r="E301" s="202">
        <v>297</v>
      </c>
      <c r="F301" s="201">
        <v>43</v>
      </c>
      <c r="G301" s="102" t="s">
        <v>56</v>
      </c>
      <c r="H301" s="139">
        <v>46</v>
      </c>
      <c r="I301" s="103"/>
      <c r="J301" s="15"/>
      <c r="K301" s="15"/>
      <c r="L301" s="15"/>
      <c r="M301" s="15">
        <v>75</v>
      </c>
      <c r="N301" s="116">
        <v>17585</v>
      </c>
      <c r="O301" s="180">
        <v>1948</v>
      </c>
      <c r="P301" s="36">
        <f t="shared" si="44"/>
        <v>125.27404710473394</v>
      </c>
      <c r="Q301" s="183">
        <v>3.157060185185185E-2</v>
      </c>
      <c r="R301" s="245">
        <f t="shared" si="45"/>
        <v>18.307949705544559</v>
      </c>
      <c r="S301" s="409">
        <f t="shared" si="46"/>
        <v>143.5819968102785</v>
      </c>
      <c r="T301" s="395" t="str">
        <f t="shared" si="51"/>
        <v>+</v>
      </c>
      <c r="U301" s="246">
        <f t="shared" si="52"/>
        <v>1.0957175925925922E-2</v>
      </c>
      <c r="V301" s="104">
        <f t="shared" si="47"/>
        <v>28021</v>
      </c>
      <c r="W301" s="275" t="str">
        <f t="shared" si="48"/>
        <v>E</v>
      </c>
      <c r="X301" s="283">
        <v>2.0613425925925927E-2</v>
      </c>
      <c r="Y301" s="64"/>
    </row>
    <row r="302" spans="1:25" ht="15" customHeight="1" x14ac:dyDescent="0.2">
      <c r="A302" s="1"/>
      <c r="B302" s="291">
        <v>293</v>
      </c>
      <c r="C302" s="291">
        <v>289</v>
      </c>
      <c r="D302" s="228">
        <v>301</v>
      </c>
      <c r="E302" s="202">
        <v>298</v>
      </c>
      <c r="F302" s="201">
        <v>3</v>
      </c>
      <c r="G302" s="102" t="s">
        <v>21</v>
      </c>
      <c r="H302" s="139">
        <v>59</v>
      </c>
      <c r="I302" s="103"/>
      <c r="J302" s="15"/>
      <c r="K302" s="15"/>
      <c r="L302" s="15"/>
      <c r="M302" s="75">
        <v>76</v>
      </c>
      <c r="N302" s="116">
        <v>16587</v>
      </c>
      <c r="O302" s="180">
        <v>1945</v>
      </c>
      <c r="P302" s="36">
        <f t="shared" si="44"/>
        <v>129.73582573542251</v>
      </c>
      <c r="Q302" s="183">
        <v>3.2476851851851847E-2</v>
      </c>
      <c r="R302" s="245">
        <f t="shared" si="45"/>
        <v>13.092388046250733</v>
      </c>
      <c r="S302" s="409">
        <f t="shared" si="46"/>
        <v>142.82821378167324</v>
      </c>
      <c r="T302" s="395" t="str">
        <f t="shared" si="51"/>
        <v>+</v>
      </c>
      <c r="U302" s="246">
        <f t="shared" si="52"/>
        <v>3.9988425925925851E-3</v>
      </c>
      <c r="V302" s="104">
        <f t="shared" si="47"/>
        <v>29019</v>
      </c>
      <c r="W302" s="275" t="str">
        <f t="shared" si="48"/>
        <v>E</v>
      </c>
      <c r="X302" s="283">
        <v>2.8478009259259262E-2</v>
      </c>
      <c r="Y302" s="64"/>
    </row>
    <row r="303" spans="1:25" ht="15" customHeight="1" x14ac:dyDescent="0.2">
      <c r="A303" s="1"/>
      <c r="B303" s="291">
        <v>294</v>
      </c>
      <c r="C303" s="291">
        <v>295</v>
      </c>
      <c r="D303" s="228">
        <v>297</v>
      </c>
      <c r="E303" s="202">
        <v>299</v>
      </c>
      <c r="F303" s="201">
        <v>160</v>
      </c>
      <c r="G303" s="102" t="s">
        <v>200</v>
      </c>
      <c r="H303" s="139">
        <v>34</v>
      </c>
      <c r="I303" s="103"/>
      <c r="J303" s="15"/>
      <c r="K303" s="16"/>
      <c r="L303" s="15">
        <v>86</v>
      </c>
      <c r="M303" s="15"/>
      <c r="N303" s="116">
        <v>20513</v>
      </c>
      <c r="O303" s="16">
        <v>1956</v>
      </c>
      <c r="P303" s="36">
        <f t="shared" si="44"/>
        <v>112.18377873734302</v>
      </c>
      <c r="Q303" s="183">
        <v>2.9765046296296296E-2</v>
      </c>
      <c r="R303" s="245">
        <f t="shared" si="45"/>
        <v>28.69910703440587</v>
      </c>
      <c r="S303" s="409">
        <f t="shared" si="46"/>
        <v>140.88288577174887</v>
      </c>
      <c r="T303" s="395" t="str">
        <f t="shared" si="51"/>
        <v>+</v>
      </c>
      <c r="U303" s="246">
        <f t="shared" si="52"/>
        <v>5.8912037037036832E-4</v>
      </c>
      <c r="V303" s="104">
        <f t="shared" si="47"/>
        <v>25093</v>
      </c>
      <c r="W303" s="275" t="str">
        <f t="shared" si="48"/>
        <v>D</v>
      </c>
      <c r="X303" s="283">
        <v>2.9175925925925928E-2</v>
      </c>
      <c r="Y303" s="64"/>
    </row>
    <row r="304" spans="1:25" ht="15" customHeight="1" x14ac:dyDescent="0.2">
      <c r="A304" s="1"/>
      <c r="B304" s="291">
        <v>171</v>
      </c>
      <c r="C304" s="291">
        <v>281</v>
      </c>
      <c r="D304" s="228">
        <v>265</v>
      </c>
      <c r="E304" s="202">
        <v>300</v>
      </c>
      <c r="F304" s="201">
        <v>259</v>
      </c>
      <c r="G304" s="122" t="s">
        <v>256</v>
      </c>
      <c r="H304" s="139">
        <v>25</v>
      </c>
      <c r="I304" s="127"/>
      <c r="J304" s="16">
        <v>69</v>
      </c>
      <c r="K304" s="17"/>
      <c r="L304" s="17"/>
      <c r="M304" s="17"/>
      <c r="N304" s="116">
        <v>29668</v>
      </c>
      <c r="O304" s="188">
        <v>1981</v>
      </c>
      <c r="P304" s="36">
        <f t="shared" si="44"/>
        <v>71.254336488892235</v>
      </c>
      <c r="Q304" s="183">
        <v>2.2961805555555551E-2</v>
      </c>
      <c r="R304" s="245">
        <f t="shared" si="45"/>
        <v>67.852454969692388</v>
      </c>
      <c r="S304" s="409">
        <f t="shared" si="46"/>
        <v>139.10679145858461</v>
      </c>
      <c r="T304" s="395" t="str">
        <f t="shared" si="51"/>
        <v>+</v>
      </c>
      <c r="U304" s="246">
        <f t="shared" si="52"/>
        <v>5.7893518518518476E-3</v>
      </c>
      <c r="V304" s="104">
        <f t="shared" si="47"/>
        <v>15938</v>
      </c>
      <c r="W304" s="275" t="str">
        <f t="shared" si="48"/>
        <v>B</v>
      </c>
      <c r="X304" s="283">
        <v>1.7172453703703704E-2</v>
      </c>
      <c r="Y304" s="64"/>
    </row>
    <row r="305" spans="1:25" ht="15" customHeight="1" x14ac:dyDescent="0.2">
      <c r="A305" s="1"/>
      <c r="B305" s="291">
        <v>296</v>
      </c>
      <c r="C305" s="291">
        <v>294</v>
      </c>
      <c r="D305" s="228">
        <v>303</v>
      </c>
      <c r="E305" s="202">
        <v>301</v>
      </c>
      <c r="F305" s="201">
        <v>59</v>
      </c>
      <c r="G305" s="102" t="s">
        <v>74</v>
      </c>
      <c r="H305" s="139">
        <v>43</v>
      </c>
      <c r="I305" s="106"/>
      <c r="J305" s="16"/>
      <c r="K305" s="16"/>
      <c r="L305" s="16"/>
      <c r="M305" s="75">
        <v>78</v>
      </c>
      <c r="N305" s="116">
        <v>15131</v>
      </c>
      <c r="O305" s="195">
        <v>1941</v>
      </c>
      <c r="P305" s="36">
        <f t="shared" si="44"/>
        <v>136.24519415855133</v>
      </c>
      <c r="Q305" s="183">
        <v>3.4443287037037036E-2</v>
      </c>
      <c r="R305" s="245">
        <f t="shared" si="45"/>
        <v>1.7753519553946546</v>
      </c>
      <c r="S305" s="409">
        <f t="shared" si="46"/>
        <v>138.02054611394598</v>
      </c>
      <c r="T305" s="395" t="str">
        <f t="shared" si="51"/>
        <v>+</v>
      </c>
      <c r="U305" s="246">
        <f t="shared" si="52"/>
        <v>2.8935185185185175E-3</v>
      </c>
      <c r="V305" s="104">
        <f t="shared" si="47"/>
        <v>30475</v>
      </c>
      <c r="W305" s="275" t="str">
        <f t="shared" si="48"/>
        <v>E</v>
      </c>
      <c r="X305" s="283">
        <v>3.1549768518518519E-2</v>
      </c>
      <c r="Y305" s="64"/>
    </row>
    <row r="306" spans="1:25" ht="15" customHeight="1" x14ac:dyDescent="0.2">
      <c r="A306" s="1"/>
      <c r="B306" s="291">
        <v>297</v>
      </c>
      <c r="C306" s="291">
        <v>299</v>
      </c>
      <c r="D306" s="228">
        <v>299</v>
      </c>
      <c r="E306" s="202">
        <v>302</v>
      </c>
      <c r="F306" s="201">
        <v>222</v>
      </c>
      <c r="G306" s="122" t="s">
        <v>258</v>
      </c>
      <c r="H306" s="139">
        <v>27</v>
      </c>
      <c r="I306" s="223"/>
      <c r="J306" s="17"/>
      <c r="K306" s="17"/>
      <c r="L306" s="157"/>
      <c r="M306" s="75">
        <v>74</v>
      </c>
      <c r="N306" s="116">
        <v>19212</v>
      </c>
      <c r="O306" s="188">
        <v>1952</v>
      </c>
      <c r="P306" s="36">
        <f t="shared" si="44"/>
        <v>118.00018554949314</v>
      </c>
      <c r="Q306" s="183">
        <v>3.1464120370370365E-2</v>
      </c>
      <c r="R306" s="245">
        <f t="shared" si="45"/>
        <v>18.920761548015889</v>
      </c>
      <c r="S306" s="409">
        <f t="shared" si="46"/>
        <v>136.92094709750904</v>
      </c>
      <c r="T306" s="395" t="str">
        <f t="shared" si="51"/>
        <v>-</v>
      </c>
      <c r="U306" s="246">
        <f t="shared" si="52"/>
        <v>8.8310185185185713E-4</v>
      </c>
      <c r="V306" s="104">
        <f t="shared" si="47"/>
        <v>26394</v>
      </c>
      <c r="W306" s="275" t="str">
        <f t="shared" si="48"/>
        <v>E</v>
      </c>
      <c r="X306" s="283">
        <v>3.2347222222222222E-2</v>
      </c>
      <c r="Y306" s="64"/>
    </row>
    <row r="307" spans="1:25" ht="15" customHeight="1" x14ac:dyDescent="0.2">
      <c r="A307" s="1"/>
      <c r="B307" s="291">
        <v>299</v>
      </c>
      <c r="C307" s="291">
        <v>300</v>
      </c>
      <c r="D307" s="228">
        <v>302</v>
      </c>
      <c r="E307" s="202">
        <v>303</v>
      </c>
      <c r="F307" s="201">
        <v>23</v>
      </c>
      <c r="G307" s="102" t="s">
        <v>40</v>
      </c>
      <c r="H307" s="139">
        <v>50</v>
      </c>
      <c r="I307" s="103"/>
      <c r="J307" s="15"/>
      <c r="K307" s="15"/>
      <c r="L307" s="157"/>
      <c r="M307" s="15">
        <v>77</v>
      </c>
      <c r="N307" s="116">
        <v>19942</v>
      </c>
      <c r="O307" s="180">
        <v>1954</v>
      </c>
      <c r="P307" s="36">
        <f t="shared" si="44"/>
        <v>114.73655989778709</v>
      </c>
      <c r="Q307" s="183">
        <v>3.4018518518518517E-2</v>
      </c>
      <c r="R307" s="245">
        <f t="shared" si="45"/>
        <v>4.2199383269921782</v>
      </c>
      <c r="S307" s="409">
        <f t="shared" si="46"/>
        <v>118.95649822477927</v>
      </c>
      <c r="T307" s="395" t="str">
        <f t="shared" si="51"/>
        <v>+</v>
      </c>
      <c r="U307" s="246">
        <f t="shared" si="52"/>
        <v>1.0532407407407365E-3</v>
      </c>
      <c r="V307" s="104">
        <f t="shared" si="47"/>
        <v>25664</v>
      </c>
      <c r="W307" s="275" t="str">
        <f t="shared" si="48"/>
        <v>E</v>
      </c>
      <c r="X307" s="283">
        <v>3.2965277777777781E-2</v>
      </c>
      <c r="Y307" s="64"/>
    </row>
    <row r="308" spans="1:25" ht="15" customHeight="1" x14ac:dyDescent="0.2">
      <c r="A308" s="1"/>
      <c r="B308" s="291">
        <v>298</v>
      </c>
      <c r="C308" s="291">
        <v>296</v>
      </c>
      <c r="D308" s="228">
        <v>304</v>
      </c>
      <c r="E308" s="202">
        <v>304</v>
      </c>
      <c r="F308" s="201">
        <v>164</v>
      </c>
      <c r="G308" s="102" t="s">
        <v>145</v>
      </c>
      <c r="H308" s="139">
        <v>33</v>
      </c>
      <c r="I308" s="91"/>
      <c r="J308" s="84"/>
      <c r="K308" s="84"/>
      <c r="L308" s="84"/>
      <c r="M308" s="15">
        <v>79</v>
      </c>
      <c r="N308" s="116">
        <v>16351</v>
      </c>
      <c r="O308" s="189">
        <v>1944</v>
      </c>
      <c r="P308" s="36">
        <f t="shared" si="44"/>
        <v>130.79091567213842</v>
      </c>
      <c r="Q308" s="183">
        <v>3.7849537037037036E-2</v>
      </c>
      <c r="R308" s="245">
        <f t="shared" si="45"/>
        <v>-17.827966005399475</v>
      </c>
      <c r="S308" s="409">
        <f t="shared" si="46"/>
        <v>112.96294966673895</v>
      </c>
      <c r="T308" s="395" t="str">
        <f t="shared" si="51"/>
        <v>+</v>
      </c>
      <c r="U308" s="246">
        <f t="shared" si="52"/>
        <v>5.1597222222222183E-3</v>
      </c>
      <c r="V308" s="104">
        <f t="shared" si="47"/>
        <v>29255</v>
      </c>
      <c r="W308" s="275" t="str">
        <f t="shared" si="48"/>
        <v>E</v>
      </c>
      <c r="X308" s="283">
        <v>3.2689814814814817E-2</v>
      </c>
      <c r="Y308" s="64"/>
    </row>
    <row r="309" spans="1:25" ht="15" customHeight="1" x14ac:dyDescent="0.2">
      <c r="A309" s="1"/>
      <c r="B309" s="291"/>
      <c r="C309" s="291"/>
      <c r="D309" s="228">
        <v>305</v>
      </c>
      <c r="E309" s="202">
        <v>305</v>
      </c>
      <c r="F309" s="201">
        <v>158</v>
      </c>
      <c r="G309" s="102" t="s">
        <v>209</v>
      </c>
      <c r="H309" s="139">
        <v>34</v>
      </c>
      <c r="I309" s="103"/>
      <c r="J309" s="15"/>
      <c r="K309" s="15"/>
      <c r="L309" s="15"/>
      <c r="M309" s="75">
        <v>80</v>
      </c>
      <c r="N309" s="116">
        <v>19295</v>
      </c>
      <c r="O309" s="197">
        <v>1952</v>
      </c>
      <c r="P309" s="36">
        <f t="shared" si="44"/>
        <v>117.62911578361424</v>
      </c>
      <c r="Q309" s="183">
        <v>3.8577546296296297E-2</v>
      </c>
      <c r="R309" s="245">
        <f t="shared" si="45"/>
        <v>-22.017733928382683</v>
      </c>
      <c r="S309" s="409">
        <f t="shared" si="46"/>
        <v>95.611381855231556</v>
      </c>
      <c r="T309" s="395"/>
      <c r="U309" s="246"/>
      <c r="V309" s="104">
        <f t="shared" si="47"/>
        <v>26311</v>
      </c>
      <c r="W309" s="275" t="str">
        <f t="shared" si="48"/>
        <v>E</v>
      </c>
      <c r="X309" s="283"/>
      <c r="Y309" s="64"/>
    </row>
    <row r="310" spans="1:25" ht="15" customHeight="1" x14ac:dyDescent="0.2">
      <c r="A310" s="1"/>
      <c r="B310" s="291">
        <v>300</v>
      </c>
      <c r="C310" s="291">
        <v>298</v>
      </c>
      <c r="D310" s="228">
        <v>306</v>
      </c>
      <c r="E310" s="202">
        <v>306</v>
      </c>
      <c r="F310" s="201">
        <v>81</v>
      </c>
      <c r="G310" s="102" t="s">
        <v>105</v>
      </c>
      <c r="H310" s="139">
        <v>41</v>
      </c>
      <c r="I310" s="103"/>
      <c r="J310" s="15"/>
      <c r="K310" s="15"/>
      <c r="L310" s="15"/>
      <c r="M310" s="15">
        <v>81</v>
      </c>
      <c r="N310" s="116">
        <v>16694</v>
      </c>
      <c r="O310" s="191">
        <v>1945</v>
      </c>
      <c r="P310" s="36">
        <f t="shared" si="44"/>
        <v>129.25745868784367</v>
      </c>
      <c r="Q310" s="183">
        <v>4.1270833333333333E-2</v>
      </c>
      <c r="R310" s="245">
        <f t="shared" si="45"/>
        <v>-37.517876943934169</v>
      </c>
      <c r="S310" s="409">
        <f t="shared" si="46"/>
        <v>91.739581743909497</v>
      </c>
      <c r="T310" s="395" t="str">
        <f>IF(X310&lt;Q310,"+","-")</f>
        <v>+</v>
      </c>
      <c r="U310" s="246">
        <f>IF(X310&gt;Q310,X310-Q310,Q310-X310)</f>
        <v>7.0254629629629625E-3</v>
      </c>
      <c r="V310" s="104">
        <f t="shared" si="47"/>
        <v>28912</v>
      </c>
      <c r="W310" s="275" t="str">
        <f t="shared" si="48"/>
        <v>E</v>
      </c>
      <c r="X310" s="283">
        <v>3.424537037037037E-2</v>
      </c>
      <c r="Y310" s="64"/>
    </row>
    <row r="311" spans="1:25" ht="15" customHeight="1" thickBot="1" x14ac:dyDescent="0.25">
      <c r="A311" s="172"/>
      <c r="B311" s="239"/>
      <c r="C311" s="238"/>
      <c r="D311" s="203"/>
      <c r="E311" s="203"/>
      <c r="F311" s="229"/>
      <c r="G311" s="230"/>
      <c r="H311" s="214"/>
      <c r="I311" s="231"/>
      <c r="J311" s="231"/>
      <c r="K311" s="231"/>
      <c r="L311" s="232"/>
      <c r="M311" s="231"/>
      <c r="N311" s="233"/>
      <c r="O311" s="234"/>
      <c r="P311" s="235"/>
      <c r="Q311" s="236"/>
      <c r="R311" s="235"/>
      <c r="S311" s="410"/>
      <c r="T311" s="396"/>
      <c r="U311" s="237"/>
      <c r="V311" s="181"/>
      <c r="W311" s="227"/>
      <c r="X311" s="182"/>
      <c r="Y311" s="64"/>
    </row>
    <row r="312" spans="1:25" s="43" customFormat="1" ht="13.5" thickBot="1" x14ac:dyDescent="0.25">
      <c r="A312" s="18"/>
      <c r="B312" s="18"/>
      <c r="C312" s="82"/>
      <c r="D312" s="67"/>
      <c r="E312" s="67"/>
      <c r="F312" s="67"/>
      <c r="G312" s="67"/>
      <c r="H312" s="115"/>
      <c r="I312" s="67"/>
      <c r="J312" s="67"/>
      <c r="K312" s="67"/>
      <c r="L312" s="67"/>
      <c r="M312" s="67"/>
      <c r="N312" s="37"/>
      <c r="O312" s="37"/>
      <c r="P312" s="38"/>
      <c r="Q312" s="119"/>
      <c r="R312" s="39"/>
      <c r="S312" s="40"/>
      <c r="T312" s="40"/>
      <c r="U312" s="40"/>
      <c r="V312" s="41"/>
      <c r="W312" s="41"/>
      <c r="X312" s="42"/>
      <c r="Y312" s="67"/>
    </row>
    <row r="313" spans="1:25" s="47" customFormat="1" ht="13.5" hidden="1" thickBot="1" x14ac:dyDescent="0.25">
      <c r="A313" s="44"/>
      <c r="B313" s="44"/>
      <c r="C313" s="83"/>
      <c r="D313" s="78"/>
      <c r="E313" s="78"/>
      <c r="F313" s="78"/>
      <c r="G313" s="355" t="s">
        <v>360</v>
      </c>
      <c r="H313" s="356"/>
      <c r="I313" s="356"/>
      <c r="J313" s="356"/>
      <c r="K313" s="356"/>
      <c r="L313" s="356"/>
      <c r="M313" s="356"/>
      <c r="N313" s="134">
        <f>AVERAGE(N5:N310)</f>
        <v>23238.238562091505</v>
      </c>
      <c r="O313" s="373"/>
      <c r="P313" s="374"/>
      <c r="Q313" s="135">
        <f>AVERAGE(Q5:Q310)</f>
        <v>1.737588507625271E-2</v>
      </c>
      <c r="R313" s="45"/>
      <c r="S313" s="46"/>
      <c r="T313" s="46"/>
      <c r="U313" s="46"/>
      <c r="V313" s="136">
        <f>AVERAGE(V5:V310)</f>
        <v>22367.761437908495</v>
      </c>
      <c r="W313" s="249"/>
      <c r="X313" s="109"/>
      <c r="Y313" s="247"/>
    </row>
    <row r="314" spans="1:25" s="47" customFormat="1" ht="13.5" hidden="1" thickBot="1" x14ac:dyDescent="0.25">
      <c r="A314" s="44"/>
      <c r="B314" s="44"/>
      <c r="C314" s="83"/>
      <c r="D314" s="78"/>
      <c r="E314" s="78"/>
      <c r="F314" s="78"/>
      <c r="G314" s="107"/>
      <c r="H314" s="107"/>
      <c r="I314" s="107"/>
      <c r="J314" s="107"/>
      <c r="K314" s="107"/>
      <c r="L314" s="107"/>
      <c r="M314" s="107"/>
      <c r="N314" s="133"/>
      <c r="O314" s="367" t="s">
        <v>363</v>
      </c>
      <c r="P314" s="368"/>
      <c r="Q314" s="319">
        <v>1.6284722222222221E-2</v>
      </c>
      <c r="R314" s="45"/>
      <c r="S314" s="46"/>
      <c r="T314" s="46"/>
      <c r="U314" s="46"/>
      <c r="V314" s="110"/>
      <c r="W314" s="110"/>
      <c r="X314" s="109"/>
      <c r="Y314" s="247"/>
    </row>
    <row r="315" spans="1:25" ht="13.5" hidden="1" thickBot="1" x14ac:dyDescent="0.25">
      <c r="A315" s="1"/>
      <c r="B315" s="34"/>
      <c r="C315" s="34"/>
      <c r="D315" s="78"/>
      <c r="E315" s="78"/>
      <c r="F315" s="78"/>
      <c r="G315" s="357" t="s">
        <v>300</v>
      </c>
      <c r="H315" s="358"/>
      <c r="I315" s="358"/>
      <c r="J315" s="358"/>
      <c r="K315" s="358"/>
      <c r="L315" s="358"/>
      <c r="M315" s="358"/>
      <c r="N315" s="272">
        <v>22683</v>
      </c>
      <c r="O315" s="375"/>
      <c r="P315" s="376"/>
      <c r="Q315" s="273">
        <v>1.7412037037037038E-2</v>
      </c>
      <c r="R315" s="70"/>
      <c r="S315" s="71"/>
      <c r="T315" s="97"/>
      <c r="U315" s="97"/>
      <c r="V315" s="98"/>
      <c r="W315" s="98"/>
      <c r="X315" s="99"/>
      <c r="Y315" s="64"/>
    </row>
    <row r="316" spans="1:25" ht="13.5" hidden="1" thickBot="1" x14ac:dyDescent="0.25">
      <c r="A316" s="1"/>
      <c r="B316" s="34"/>
      <c r="C316" s="34"/>
      <c r="D316" s="69"/>
      <c r="E316" s="69"/>
      <c r="F316" s="69"/>
      <c r="G316" s="32"/>
      <c r="H316" s="7"/>
      <c r="I316" s="7"/>
      <c r="J316" s="7"/>
      <c r="K316" s="7"/>
      <c r="L316" s="7"/>
      <c r="M316" s="7"/>
      <c r="N316" s="2"/>
      <c r="O316" s="2"/>
      <c r="P316" s="48"/>
      <c r="Q316" s="120"/>
      <c r="R316" s="77"/>
      <c r="S316" s="282"/>
      <c r="T316" s="111"/>
      <c r="U316" s="372"/>
      <c r="V316" s="372"/>
      <c r="W316" s="205"/>
      <c r="X316" s="64"/>
      <c r="Y316" s="64"/>
    </row>
    <row r="317" spans="1:25" hidden="1" x14ac:dyDescent="0.2">
      <c r="A317" s="1"/>
      <c r="B317" s="34"/>
      <c r="C317" s="34"/>
      <c r="D317" s="69"/>
      <c r="E317" s="69"/>
      <c r="F317" s="69"/>
      <c r="G317" s="74"/>
      <c r="H317" s="74"/>
      <c r="I317" s="74"/>
      <c r="J317" s="74"/>
      <c r="K317" s="74"/>
      <c r="L317" s="369" t="s">
        <v>361</v>
      </c>
      <c r="M317" s="370"/>
      <c r="N317" s="371"/>
      <c r="O317" s="326">
        <f>COUNT(V5:V310)+1</f>
        <v>307</v>
      </c>
      <c r="P317" s="73"/>
      <c r="Q317" s="250"/>
      <c r="R317" s="267"/>
      <c r="S317" s="74"/>
      <c r="T317" s="111"/>
      <c r="U317" s="174"/>
      <c r="V317" s="174"/>
      <c r="W317" s="174"/>
      <c r="X317" s="64"/>
      <c r="Y317" s="64"/>
    </row>
    <row r="318" spans="1:25" ht="13.5" hidden="1" thickBot="1" x14ac:dyDescent="0.25">
      <c r="A318" s="1"/>
      <c r="B318" s="34"/>
      <c r="C318" s="34"/>
      <c r="D318" s="64"/>
      <c r="E318" s="64"/>
      <c r="F318" s="69"/>
      <c r="G318" s="74"/>
      <c r="H318" s="67"/>
      <c r="I318" s="67"/>
      <c r="J318" s="67"/>
      <c r="K318" s="67"/>
      <c r="L318" s="362" t="s">
        <v>301</v>
      </c>
      <c r="M318" s="363"/>
      <c r="N318" s="364"/>
      <c r="O318" s="274">
        <v>304</v>
      </c>
      <c r="P318" s="76"/>
      <c r="Q318" s="174"/>
      <c r="R318" s="174"/>
      <c r="S318" s="248"/>
      <c r="T318" s="174"/>
      <c r="U318" s="174"/>
      <c r="V318" s="174"/>
      <c r="W318" s="174"/>
      <c r="X318" s="65"/>
      <c r="Y318" s="64"/>
    </row>
    <row r="319" spans="1:25" hidden="1" x14ac:dyDescent="0.2">
      <c r="B319" s="100"/>
      <c r="C319" s="69"/>
      <c r="D319" s="69"/>
      <c r="E319" s="69"/>
      <c r="F319" s="69"/>
      <c r="G319" s="69"/>
      <c r="H319" s="360"/>
      <c r="I319" s="361"/>
      <c r="J319" s="361"/>
      <c r="K319" s="69"/>
      <c r="L319" s="69"/>
      <c r="M319" s="69"/>
      <c r="N319" s="101"/>
      <c r="O319" s="101"/>
      <c r="P319" s="76"/>
      <c r="Q319" s="174"/>
      <c r="R319" s="174"/>
      <c r="S319" s="174"/>
      <c r="T319" s="174"/>
      <c r="U319" s="174"/>
      <c r="V319" s="174"/>
      <c r="W319" s="174"/>
      <c r="X319" s="64"/>
      <c r="Y319" s="64"/>
    </row>
    <row r="320" spans="1:25" ht="40.5" hidden="1" customHeight="1" x14ac:dyDescent="0.2">
      <c r="B320" s="100"/>
      <c r="D320" s="69"/>
      <c r="F320" s="381" t="s">
        <v>368</v>
      </c>
      <c r="G320" s="381"/>
      <c r="H320" s="381"/>
      <c r="I320" s="381"/>
      <c r="J320" s="381"/>
      <c r="K320" s="381"/>
      <c r="L320" s="79"/>
      <c r="M320" s="79"/>
      <c r="N320" s="101"/>
      <c r="O320" s="101"/>
      <c r="P320" s="76"/>
      <c r="Q320" s="174"/>
      <c r="R320" s="174"/>
      <c r="S320" s="174"/>
      <c r="T320" s="174"/>
      <c r="U320" s="174"/>
      <c r="V320" s="174"/>
      <c r="W320" s="174"/>
      <c r="X320" s="64"/>
      <c r="Y320" s="64"/>
    </row>
    <row r="321" spans="2:25" hidden="1" x14ac:dyDescent="0.2">
      <c r="B321" s="100"/>
      <c r="C321" s="69"/>
      <c r="D321" s="69"/>
      <c r="E321" s="69"/>
      <c r="F321" s="69"/>
      <c r="G321" s="69"/>
      <c r="H321" s="299"/>
      <c r="I321" s="300"/>
      <c r="J321" s="300"/>
      <c r="K321" s="69"/>
      <c r="L321" s="69"/>
      <c r="M321" s="69"/>
      <c r="N321" s="101"/>
      <c r="O321" s="101"/>
      <c r="P321" s="76"/>
      <c r="Q321" s="174"/>
      <c r="R321" s="174"/>
      <c r="S321" s="174"/>
      <c r="T321" s="174"/>
      <c r="U321" s="174"/>
      <c r="V321" s="174"/>
      <c r="W321" s="174"/>
      <c r="X321" s="64"/>
      <c r="Y321" s="64"/>
    </row>
    <row r="322" spans="2:25" ht="27.75" hidden="1" customHeight="1" thickBot="1" x14ac:dyDescent="0.25">
      <c r="B322" s="100"/>
      <c r="C322" s="69"/>
      <c r="D322" s="69"/>
      <c r="E322" s="64"/>
      <c r="F322" s="325" t="s">
        <v>365</v>
      </c>
      <c r="G322" s="379" t="s">
        <v>1</v>
      </c>
      <c r="H322" s="379"/>
      <c r="I322" s="325" t="s">
        <v>364</v>
      </c>
      <c r="J322" s="378" t="s">
        <v>3</v>
      </c>
      <c r="K322" s="378"/>
      <c r="L322" s="380" t="s">
        <v>366</v>
      </c>
      <c r="M322" s="380"/>
      <c r="N322" s="151"/>
      <c r="O322" s="101"/>
      <c r="P322" s="76"/>
      <c r="Q322" s="174"/>
      <c r="R322" s="174"/>
      <c r="S322" s="174"/>
      <c r="T322" s="174"/>
      <c r="U322" s="174"/>
      <c r="V322" s="174"/>
      <c r="W322" s="174"/>
      <c r="X322" s="64"/>
      <c r="Y322" s="64"/>
    </row>
    <row r="323" spans="2:25" ht="14.25" hidden="1" customHeight="1" x14ac:dyDescent="0.2">
      <c r="B323" s="100"/>
      <c r="C323" s="69"/>
      <c r="D323" s="69"/>
      <c r="E323" s="64"/>
      <c r="F323" s="327">
        <v>19</v>
      </c>
      <c r="G323" s="382" t="s">
        <v>367</v>
      </c>
      <c r="H323" s="382"/>
      <c r="I323" s="324">
        <v>51</v>
      </c>
      <c r="J323" s="384">
        <v>17696</v>
      </c>
      <c r="K323" s="384"/>
      <c r="L323" s="411" t="s">
        <v>371</v>
      </c>
      <c r="M323" s="412"/>
      <c r="N323" s="321"/>
      <c r="O323" s="101"/>
      <c r="P323" s="76"/>
      <c r="Q323" s="174"/>
      <c r="R323" s="174"/>
      <c r="S323" s="174"/>
      <c r="T323" s="174"/>
      <c r="U323" s="174"/>
      <c r="V323" s="174"/>
      <c r="W323" s="174"/>
      <c r="X323" s="64"/>
      <c r="Y323" s="64"/>
    </row>
    <row r="324" spans="2:25" ht="14.25" hidden="1" customHeight="1" x14ac:dyDescent="0.2">
      <c r="B324" s="100"/>
      <c r="C324" s="69"/>
      <c r="D324" s="69"/>
      <c r="E324" s="64"/>
      <c r="F324" s="322"/>
      <c r="G324" s="383"/>
      <c r="H324" s="383"/>
      <c r="I324" s="323"/>
      <c r="J324" s="385"/>
      <c r="K324" s="385"/>
      <c r="L324" s="377"/>
      <c r="M324" s="377"/>
      <c r="N324" s="320"/>
      <c r="O324" s="101"/>
      <c r="P324" s="76"/>
      <c r="Q324" s="174"/>
      <c r="R324" s="174"/>
      <c r="S324" s="174"/>
      <c r="T324" s="174"/>
      <c r="U324" s="174"/>
      <c r="V324" s="174"/>
      <c r="W324" s="174"/>
      <c r="X324" s="64"/>
      <c r="Y324" s="64"/>
    </row>
    <row r="325" spans="2:25" x14ac:dyDescent="0.2">
      <c r="B325" s="100"/>
      <c r="C325" s="69"/>
      <c r="D325" s="69"/>
      <c r="E325" s="74"/>
      <c r="F325" s="69"/>
      <c r="G325" s="69"/>
      <c r="H325" s="299"/>
      <c r="I325" s="300"/>
      <c r="J325" s="300"/>
      <c r="K325" s="69"/>
      <c r="L325" s="69"/>
      <c r="M325" s="69"/>
      <c r="N325" s="101"/>
      <c r="O325" s="101"/>
      <c r="P325" s="76"/>
      <c r="Q325" s="174"/>
      <c r="R325" s="174"/>
      <c r="S325" s="174"/>
      <c r="T325" s="174"/>
      <c r="U325" s="174"/>
      <c r="V325" s="174"/>
      <c r="W325" s="174"/>
      <c r="X325" s="64"/>
      <c r="Y325" s="64"/>
    </row>
    <row r="326" spans="2:25" ht="14.25" customHeight="1" x14ac:dyDescent="0.2">
      <c r="D326" s="33"/>
      <c r="E326" s="32"/>
      <c r="F326" s="32"/>
      <c r="G326" s="32"/>
      <c r="H326" s="32"/>
      <c r="I326" s="32"/>
      <c r="J326" s="32"/>
      <c r="K326" s="33"/>
      <c r="L326" s="33"/>
      <c r="M326" s="33"/>
      <c r="N326" s="54"/>
      <c r="O326" s="54"/>
      <c r="P326" s="50"/>
      <c r="Q326" s="52"/>
      <c r="R326" s="50"/>
      <c r="S326" s="50"/>
      <c r="T326" s="50"/>
      <c r="U326" s="50"/>
      <c r="V326" s="33"/>
      <c r="W326" s="33"/>
    </row>
    <row r="327" spans="2:25" ht="14.25" customHeight="1" x14ac:dyDescent="0.2">
      <c r="D327" s="33"/>
      <c r="E327" s="32"/>
      <c r="F327" s="32"/>
      <c r="G327" s="32"/>
      <c r="H327" s="32"/>
      <c r="I327" s="32"/>
      <c r="J327" s="32"/>
      <c r="K327" s="33"/>
      <c r="L327" s="33"/>
      <c r="M327" s="33"/>
      <c r="N327" s="54"/>
      <c r="O327" s="54"/>
      <c r="P327" s="50"/>
      <c r="Q327" s="52"/>
      <c r="R327" s="50"/>
      <c r="S327" s="50"/>
      <c r="T327" s="50"/>
      <c r="U327" s="50"/>
      <c r="V327" s="33"/>
      <c r="W327" s="33"/>
    </row>
    <row r="328" spans="2:25" ht="14.25" customHeight="1" x14ac:dyDescent="0.2">
      <c r="D328" s="33"/>
      <c r="E328" s="33"/>
      <c r="F328" s="32"/>
      <c r="G328" s="33"/>
      <c r="H328" s="33"/>
      <c r="I328" s="33"/>
      <c r="J328" s="33"/>
      <c r="K328" s="33"/>
      <c r="L328" s="33"/>
      <c r="M328" s="33"/>
      <c r="N328" s="53"/>
      <c r="O328" s="53"/>
      <c r="P328" s="50"/>
      <c r="Q328" s="52"/>
      <c r="R328" s="50"/>
      <c r="S328" s="50"/>
      <c r="T328" s="50"/>
      <c r="U328" s="50"/>
      <c r="V328" s="33"/>
      <c r="W328" s="33"/>
    </row>
    <row r="329" spans="2:25" ht="14.25" customHeight="1" x14ac:dyDescent="0.2">
      <c r="D329" s="33"/>
      <c r="E329" s="33"/>
      <c r="F329" s="32"/>
      <c r="G329" s="33"/>
      <c r="H329" s="33"/>
      <c r="I329" s="33"/>
      <c r="J329" s="33"/>
      <c r="K329" s="33"/>
      <c r="L329" s="33"/>
      <c r="M329" s="33"/>
      <c r="N329" s="55"/>
      <c r="O329" s="55"/>
      <c r="P329" s="50"/>
      <c r="Q329" s="52"/>
      <c r="R329" s="50"/>
      <c r="S329" s="50"/>
      <c r="T329" s="50"/>
      <c r="U329" s="50"/>
      <c r="V329" s="33"/>
      <c r="W329" s="33"/>
    </row>
    <row r="330" spans="2:25" ht="14.25" customHeight="1" x14ac:dyDescent="0.2">
      <c r="D330" s="33"/>
      <c r="E330" s="33"/>
      <c r="F330" s="32"/>
      <c r="G330" s="33"/>
      <c r="H330" s="33"/>
      <c r="I330" s="33"/>
      <c r="J330" s="33"/>
      <c r="K330" s="33"/>
      <c r="L330" s="33"/>
      <c r="M330" s="33"/>
      <c r="N330" s="53"/>
      <c r="O330" s="53"/>
      <c r="P330" s="50"/>
      <c r="Q330" s="52"/>
      <c r="R330" s="50"/>
      <c r="S330" s="50"/>
      <c r="T330" s="50"/>
      <c r="U330" s="50"/>
      <c r="V330" s="33"/>
      <c r="W330" s="33"/>
    </row>
    <row r="331" spans="2:25" ht="14.25" customHeight="1" x14ac:dyDescent="0.2">
      <c r="D331" s="33"/>
      <c r="E331" s="33"/>
      <c r="F331" s="32"/>
      <c r="G331" s="33"/>
      <c r="H331" s="33"/>
      <c r="I331" s="33"/>
      <c r="J331" s="33"/>
      <c r="K331" s="33"/>
      <c r="L331" s="33"/>
      <c r="M331" s="33"/>
      <c r="N331" s="51"/>
      <c r="O331" s="51"/>
      <c r="P331" s="50"/>
      <c r="Q331" s="52"/>
      <c r="R331" s="50"/>
      <c r="S331" s="50"/>
      <c r="T331" s="50"/>
      <c r="U331" s="50"/>
      <c r="V331" s="33"/>
      <c r="W331" s="33"/>
    </row>
    <row r="332" spans="2:25" x14ac:dyDescent="0.2">
      <c r="D332" s="33"/>
      <c r="E332" s="33"/>
      <c r="F332" s="32"/>
      <c r="G332" s="33"/>
      <c r="H332" s="33"/>
      <c r="I332" s="33"/>
      <c r="J332" s="33"/>
      <c r="K332" s="33"/>
      <c r="L332" s="33"/>
      <c r="M332" s="33"/>
      <c r="N332" s="53"/>
      <c r="O332" s="53"/>
      <c r="P332" s="50"/>
      <c r="Q332" s="52"/>
      <c r="R332" s="50"/>
      <c r="S332" s="50"/>
      <c r="T332" s="50"/>
      <c r="U332" s="50"/>
      <c r="V332" s="33"/>
      <c r="W332" s="33"/>
    </row>
    <row r="333" spans="2:25" x14ac:dyDescent="0.2">
      <c r="D333" s="33"/>
      <c r="E333" s="33"/>
      <c r="F333" s="32"/>
      <c r="G333" s="33"/>
      <c r="H333" s="33"/>
      <c r="I333" s="33"/>
      <c r="J333" s="33"/>
      <c r="K333" s="33"/>
      <c r="L333" s="33"/>
      <c r="M333" s="33"/>
      <c r="N333" s="51"/>
      <c r="O333" s="51"/>
      <c r="P333" s="50"/>
      <c r="Q333" s="52"/>
      <c r="R333" s="50"/>
      <c r="S333" s="50"/>
      <c r="T333" s="50"/>
      <c r="U333" s="50"/>
      <c r="V333" s="33"/>
      <c r="W333" s="33"/>
    </row>
    <row r="334" spans="2:25" ht="14.25" customHeight="1" x14ac:dyDescent="0.2">
      <c r="D334" s="33"/>
      <c r="E334" s="33"/>
      <c r="F334" s="32"/>
      <c r="G334" s="33"/>
      <c r="H334" s="33"/>
      <c r="I334" s="33"/>
      <c r="J334" s="33"/>
      <c r="K334" s="33"/>
      <c r="L334" s="33"/>
      <c r="M334" s="33"/>
      <c r="N334" s="53"/>
      <c r="O334" s="53"/>
      <c r="P334" s="50"/>
      <c r="Q334" s="52"/>
      <c r="R334" s="50"/>
      <c r="S334" s="50"/>
      <c r="T334" s="50"/>
      <c r="U334" s="50"/>
      <c r="V334" s="33"/>
      <c r="W334" s="33"/>
    </row>
    <row r="335" spans="2:25" x14ac:dyDescent="0.2">
      <c r="D335" s="33"/>
      <c r="E335" s="33"/>
      <c r="F335" s="32"/>
      <c r="G335" s="33"/>
      <c r="H335" s="33"/>
      <c r="I335" s="33"/>
      <c r="J335" s="33"/>
      <c r="K335" s="33"/>
      <c r="L335" s="33"/>
      <c r="M335" s="33"/>
      <c r="N335" s="51"/>
      <c r="O335" s="51"/>
      <c r="P335" s="50"/>
      <c r="Q335" s="52"/>
      <c r="R335" s="50"/>
      <c r="S335" s="50"/>
      <c r="T335" s="50"/>
      <c r="U335" s="50"/>
      <c r="V335" s="33"/>
      <c r="W335" s="33"/>
    </row>
    <row r="336" spans="2:25" x14ac:dyDescent="0.2">
      <c r="D336" s="33"/>
      <c r="E336" s="33"/>
      <c r="F336" s="32"/>
      <c r="G336" s="33"/>
      <c r="H336" s="33"/>
      <c r="I336" s="33"/>
      <c r="J336" s="33"/>
      <c r="K336" s="33"/>
      <c r="L336" s="33"/>
      <c r="M336" s="33"/>
      <c r="N336" s="54"/>
      <c r="O336" s="54"/>
      <c r="P336" s="50"/>
      <c r="Q336" s="52"/>
      <c r="R336" s="50"/>
      <c r="S336" s="50"/>
      <c r="T336" s="50"/>
      <c r="U336" s="50"/>
      <c r="V336" s="33"/>
      <c r="W336" s="33"/>
    </row>
    <row r="337" spans="1:24" x14ac:dyDescent="0.2">
      <c r="A337"/>
      <c r="B337"/>
      <c r="C337" s="81"/>
      <c r="D337" s="33"/>
      <c r="E337" s="33"/>
      <c r="F337" s="32"/>
      <c r="G337" s="43"/>
      <c r="H337" s="43"/>
      <c r="I337" s="43"/>
      <c r="J337" s="43"/>
      <c r="K337" s="43"/>
      <c r="L337" s="43"/>
      <c r="M337" s="43"/>
      <c r="N337" s="56"/>
      <c r="O337" s="56"/>
      <c r="P337" s="57"/>
      <c r="Q337" s="58"/>
      <c r="R337" s="57"/>
      <c r="S337" s="59"/>
      <c r="T337" s="59"/>
      <c r="U337" s="59"/>
      <c r="V337" s="33"/>
      <c r="W337" s="33"/>
      <c r="X337"/>
    </row>
    <row r="338" spans="1:24" x14ac:dyDescent="0.2">
      <c r="A338"/>
      <c r="B338"/>
      <c r="C338" s="81"/>
      <c r="D338" s="33"/>
      <c r="E338" s="33"/>
      <c r="F338" s="32"/>
      <c r="G338" s="43"/>
      <c r="H338" s="43"/>
      <c r="I338" s="43"/>
      <c r="J338" s="43"/>
      <c r="K338" s="43"/>
      <c r="L338" s="43"/>
      <c r="M338" s="43"/>
      <c r="N338" s="60"/>
      <c r="O338" s="60"/>
      <c r="P338" s="61"/>
      <c r="Q338" s="62"/>
      <c r="R338" s="61"/>
      <c r="S338" s="61"/>
      <c r="T338" s="61"/>
      <c r="U338" s="61"/>
      <c r="V338" s="33"/>
      <c r="W338" s="33"/>
      <c r="X338"/>
    </row>
  </sheetData>
  <sortState ref="B5:X310">
    <sortCondition descending="1" ref="S5:S310"/>
  </sortState>
  <mergeCells count="23">
    <mergeCell ref="F320:K320"/>
    <mergeCell ref="G323:H323"/>
    <mergeCell ref="G324:H324"/>
    <mergeCell ref="J323:K323"/>
    <mergeCell ref="J324:K324"/>
    <mergeCell ref="L323:M323"/>
    <mergeCell ref="L324:M324"/>
    <mergeCell ref="J322:K322"/>
    <mergeCell ref="G322:H322"/>
    <mergeCell ref="L322:M322"/>
    <mergeCell ref="H319:J319"/>
    <mergeCell ref="L318:N318"/>
    <mergeCell ref="V3:X3"/>
    <mergeCell ref="T4:U4"/>
    <mergeCell ref="O314:P314"/>
    <mergeCell ref="G313:M313"/>
    <mergeCell ref="G315:M315"/>
    <mergeCell ref="K2:U3"/>
    <mergeCell ref="B2:H2"/>
    <mergeCell ref="L317:N317"/>
    <mergeCell ref="U316:V316"/>
    <mergeCell ref="O313:P313"/>
    <mergeCell ref="O315:P315"/>
  </mergeCells>
  <phoneticPr fontId="9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Jarda</dc:creator>
  <cp:lastModifiedBy>JV</cp:lastModifiedBy>
  <cp:lastPrinted>2023-10-31T14:15:37Z</cp:lastPrinted>
  <dcterms:created xsi:type="dcterms:W3CDTF">2012-11-20T12:06:13Z</dcterms:created>
  <dcterms:modified xsi:type="dcterms:W3CDTF">2024-11-22T08:50:39Z</dcterms:modified>
</cp:coreProperties>
</file>